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definedName name="_xlnm.Print_Area" localSheetId="0">'Primary Layout'!$A$1:$AG$26</definedName>
  </definedNames>
  <calcPr calcId="124519" calcMode="auto" fullCalcOnLoad="0"/>
</workbook>
</file>

<file path=xl/sharedStrings.xml><?xml version="1.0" encoding="utf-8"?>
<sst xmlns="http://schemas.openxmlformats.org/spreadsheetml/2006/main" uniqueCount="86">
  <si>
    <t>ID:</t>
  </si>
  <si>
    <t>100050687</t>
  </si>
  <si>
    <t>Notes/Supplemental Information:</t>
  </si>
  <si>
    <t>REIT Name:</t>
  </si>
  <si>
    <t>Hannon Armstrong Sustainable Infrastructure Capital,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</si>
  <si>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</si>
  <si>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</si>
  <si>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</si>
  <si>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</si>
  <si>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</si>
  <si>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</si>
  <si>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</si>
  <si>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</si>
  <si>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</si>
  <si>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</si>
  <si>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</si>
  <si>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</si>
  <si>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</si>
  <si>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</si>
  <si>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</si>
  <si>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</si>
  <si>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</si>
  <si>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</si>
  <si>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</si>
  <si>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</si>
  <si>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</si>
  <si>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</si>
  <si>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</si>
  <si>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</si>
  <si>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</si>
  <si>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</si>
  <si>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</si>
  <si>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</si>
  <si>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</si>
  <si>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</si>
  <si>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</si>
  <si>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</si>
  <si>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</si>
  <si>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</si>
  <si>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</si>
  <si>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</si>
  <si>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</si>
  <si>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</si>
  <si>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</si>
  <si>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</si>
  <si>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</si>
  <si>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</si>
  <si>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</si>
  <si>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</si>
  <si>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</si>
  <si>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</si>
  <si>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</si>
  <si>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</si>
  <si>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</si>
  <si>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</si>
  <si>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</si>
  <si>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</si>
  <si>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</si>
  <si>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</si>
  <si>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</si>
  <si>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</si>
  <si>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</si>
  <si>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</si>
  <si>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</si>
  <si>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</si>
  <si>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</si>
  <si>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</si>
  <si>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</si>
  <si>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</si>
  <si>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</si>
  <si>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</si>
  <si>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</si>
  <si>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</si>
  <si>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</si>
  <si>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</si>
  <si>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</si>
  <si>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</si>
  <si>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</si>
  <si>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</si>
  <si>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</si>
  <si>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</si>
  <si>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</si>
  <si>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</si>
  <si>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 Stock</t>
  </si>
  <si>
    <t>41068X 100</t>
  </si>
  <si>
    <t>HASI</t>
  </si>
</sst>
</file>

<file path=xl/styles.xml><?xml version="1.0" encoding="utf-8"?>
<styleSheet xmlns="http://schemas.openxmlformats.org/spreadsheetml/2006/main" xml:space="preserve">
  <numFmts count="1">
    <numFmt numFmtId="164" formatCode="_(&quot;$&quot;* #,##0.000000_);_(&quot;$&quot;* \(#,##0.000000\);_(&quot;$&quot;* &quot;-&quot;??_);_(@_)"/>
  </numFmts>
  <fonts count="10">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
      <b val="0"/>
      <i val="0"/>
      <strike val="0"/>
      <u val="none"/>
      <sz val="9"/>
      <color rgb="FF000000"/>
      <name val="Calibri"/>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8">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44" fillId="2" borderId="26" applyFont="1" applyNumberFormat="1" applyFill="0" applyBorder="1" applyAlignment="0" applyProtection="true">
      <alignment horizontal="general"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9" numFmtId="164" fillId="2" borderId="0" applyFont="1" applyNumberFormat="1" applyFill="0" applyBorder="0" applyAlignment="0" applyProtection="true">
      <alignment horizontal="general" vertical="bottom"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pageSetUpPr fitToPage="1"/>
  </sheetPr>
  <dimension ref="A1:AG16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93"/>
      <c r="L2" s="94"/>
      <c r="M2" s="94"/>
      <c r="N2" s="94"/>
      <c r="O2" s="94"/>
      <c r="P2" s="94"/>
      <c r="Q2" s="95"/>
    </row>
    <row r="3" spans="1:33">
      <c r="A3" s="2" t="s">
        <v>3</v>
      </c>
      <c r="B3" s="7" t="s">
        <v>4</v>
      </c>
      <c r="C3" s="8"/>
      <c r="D3" s="8"/>
      <c r="E3" s="8"/>
      <c r="F3" s="9"/>
      <c r="G3" s="10"/>
      <c r="H3" s="11"/>
      <c r="J3" s="11"/>
      <c r="K3" s="96"/>
      <c r="L3" s="97"/>
      <c r="M3" s="97"/>
      <c r="N3" s="97"/>
      <c r="O3" s="97"/>
      <c r="P3" s="97"/>
      <c r="Q3" s="98"/>
      <c r="R3" s="11"/>
      <c r="S3" s="11"/>
      <c r="T3" s="11"/>
      <c r="U3" s="11"/>
      <c r="V3" s="11"/>
      <c r="W3" s="11"/>
      <c r="X3" s="11"/>
      <c r="Y3" s="11"/>
      <c r="Z3" s="11"/>
      <c r="AA3" s="11"/>
      <c r="AB3" s="11"/>
      <c r="AC3" s="11"/>
      <c r="AD3" s="11"/>
    </row>
    <row r="4" spans="1:33">
      <c r="A4" s="2" t="s">
        <v>5</v>
      </c>
      <c r="B4" s="12">
        <v>2013</v>
      </c>
      <c r="C4" s="13"/>
      <c r="D4" s="13"/>
      <c r="E4" s="13"/>
      <c r="F4" s="13"/>
      <c r="G4" s="14"/>
      <c r="K4" s="96"/>
      <c r="L4" s="97"/>
      <c r="M4" s="97"/>
      <c r="N4" s="97"/>
      <c r="O4" s="97"/>
      <c r="P4" s="97"/>
      <c r="Q4" s="98"/>
    </row>
    <row r="5" spans="1:33">
      <c r="A5" s="11"/>
      <c r="B5" s="11"/>
      <c r="C5" s="11"/>
      <c r="D5" s="11"/>
      <c r="E5" s="11"/>
      <c r="F5" s="11"/>
      <c r="G5" s="11"/>
      <c r="H5" s="11"/>
      <c r="J5" s="11"/>
      <c r="K5" s="99"/>
      <c r="L5" s="100"/>
      <c r="M5" s="100"/>
      <c r="N5" s="100"/>
      <c r="O5" s="100"/>
      <c r="P5" s="100"/>
      <c r="Q5" s="101"/>
      <c r="R5" s="11"/>
      <c r="S5" s="11"/>
      <c r="T5" s="11"/>
      <c r="U5" s="11"/>
      <c r="V5" s="11"/>
      <c r="W5" s="11"/>
      <c r="X5" s="11"/>
      <c r="Y5" s="11"/>
      <c r="Z5" s="11"/>
      <c r="AA5" s="11"/>
      <c r="AB5" s="11"/>
      <c r="AC5" s="11"/>
      <c r="AD5" s="11"/>
    </row>
    <row r="6" spans="1:33">
      <c r="A6" s="6" t="s">
        <v>6</v>
      </c>
      <c r="B6" s="88">
        <v>41655</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102" t="s">
        <v>8</v>
      </c>
      <c r="B9" s="102"/>
      <c r="C9" s="102"/>
      <c r="D9" s="102"/>
      <c r="E9" s="102"/>
      <c r="F9" s="102"/>
      <c r="G9" s="102"/>
      <c r="H9" s="102"/>
      <c r="I9" s="102"/>
      <c r="J9" s="102"/>
      <c r="K9" s="102"/>
      <c r="L9" s="102"/>
      <c r="M9" s="102"/>
      <c r="N9" s="18"/>
      <c r="O9" s="18"/>
      <c r="P9" s="18"/>
      <c r="Q9" s="11"/>
      <c r="R9" s="11"/>
      <c r="S9" s="11"/>
      <c r="T9" s="11"/>
      <c r="U9" s="11"/>
      <c r="V9" s="11"/>
      <c r="W9" s="11"/>
      <c r="X9" s="11"/>
      <c r="Y9" s="11"/>
      <c r="Z9" s="11"/>
      <c r="AA9" s="11"/>
      <c r="AB9" s="11"/>
      <c r="AC9" s="11"/>
      <c r="AD9" s="11"/>
    </row>
    <row r="10" spans="1:33">
      <c r="A10" s="102"/>
      <c r="B10" s="102"/>
      <c r="C10" s="102"/>
      <c r="D10" s="102"/>
      <c r="E10" s="102"/>
      <c r="F10" s="102"/>
      <c r="G10" s="102"/>
      <c r="H10" s="102"/>
      <c r="I10" s="102"/>
      <c r="J10" s="102"/>
      <c r="K10" s="102"/>
      <c r="L10" s="102"/>
      <c r="M10" s="102"/>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103" t="s">
        <v>9</v>
      </c>
      <c r="B13" s="103"/>
      <c r="C13" s="103"/>
      <c r="D13" s="103"/>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04" t="s">
        <v>11</v>
      </c>
      <c r="L15" s="105"/>
      <c r="M15" s="106"/>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83</v>
      </c>
      <c r="B20" s="59" t="s">
        <v>84</v>
      </c>
      <c r="C20" s="59" t="s">
        <v>85</v>
      </c>
      <c r="D20" s="60"/>
      <c r="E20" s="60"/>
      <c r="F20" s="60"/>
      <c r="G20" s="61">
        <v>41506</v>
      </c>
      <c r="H20" s="92">
        <v>41502</v>
      </c>
      <c r="I20" s="61">
        <v>41515</v>
      </c>
      <c r="J20" s="62">
        <f>+SUM(K20:M20)</f>
        <v>0</v>
      </c>
      <c r="K20" s="52"/>
      <c r="L20" s="52"/>
      <c r="M20" s="52" t="str">
        <f>+N20+O20+V20+Z20+AB20</f>
        <v>0</v>
      </c>
      <c r="N20" s="89">
        <v>0.038228828631049</v>
      </c>
      <c r="O20" s="63"/>
      <c r="P20" s="54"/>
      <c r="Q20" s="64" t="str">
        <f>+N20+O20</f>
        <v>0</v>
      </c>
      <c r="R20" s="62"/>
      <c r="S20" s="54"/>
      <c r="T20" s="54"/>
      <c r="U20" s="62" t="str">
        <f>+R20</f>
        <v/>
      </c>
      <c r="V20" s="62"/>
      <c r="W20" s="62"/>
      <c r="X20" s="54"/>
      <c r="Y20" s="62"/>
      <c r="Z20" s="107">
        <v>0.021771171368951</v>
      </c>
      <c r="AA20" s="54"/>
      <c r="AB20" s="62"/>
      <c r="AC20" s="62"/>
      <c r="AD20" s="54"/>
      <c r="AE20" s="54"/>
      <c r="AF20" s="65"/>
      <c r="AG20" s="36"/>
    </row>
    <row r="21" spans="1:33">
      <c r="A21" s="58" t="s">
        <v>83</v>
      </c>
      <c r="B21" s="59" t="s">
        <v>84</v>
      </c>
      <c r="C21" s="59" t="s">
        <v>85</v>
      </c>
      <c r="D21" s="60"/>
      <c r="E21" s="60"/>
      <c r="F21" s="60"/>
      <c r="G21" s="61">
        <v>41596</v>
      </c>
      <c r="H21" s="92">
        <v>41592</v>
      </c>
      <c r="I21" s="61">
        <v>41600</v>
      </c>
      <c r="J21" s="62">
        <f>+SUM(K21:M21)</f>
        <v>0</v>
      </c>
      <c r="K21" s="52"/>
      <c r="L21" s="52"/>
      <c r="M21" s="52" t="str">
        <f>+N21+O21+V21+Z21+AB21</f>
        <v>0</v>
      </c>
      <c r="N21" s="89">
        <v>0.089200600139114</v>
      </c>
      <c r="O21" s="63"/>
      <c r="P21" s="54"/>
      <c r="Q21" s="64" t="str">
        <f>+N21+O21</f>
        <v>0</v>
      </c>
      <c r="R21" s="62"/>
      <c r="S21" s="54"/>
      <c r="T21" s="54"/>
      <c r="U21" s="62" t="str">
        <f>+R21</f>
        <v/>
      </c>
      <c r="V21" s="62"/>
      <c r="W21" s="62"/>
      <c r="X21" s="54"/>
      <c r="Y21" s="62"/>
      <c r="Z21" s="107">
        <v>0.050799399860886</v>
      </c>
      <c r="AA21" s="54"/>
      <c r="AB21" s="62"/>
      <c r="AC21" s="62"/>
      <c r="AD21" s="54"/>
      <c r="AE21" s="54"/>
      <c r="AF21" s="65"/>
      <c r="AG21" s="36"/>
    </row>
    <row r="22" spans="1:33">
      <c r="A22" s="58"/>
      <c r="B22" s="59"/>
      <c r="C22" s="59"/>
      <c r="D22" s="60"/>
      <c r="E22" s="60"/>
      <c r="F22" s="60"/>
      <c r="G22" s="61"/>
      <c r="H22" s="92"/>
      <c r="I22" s="61"/>
      <c r="J22" s="62"/>
      <c r="K22" s="52"/>
      <c r="L22" s="52"/>
      <c r="M22" s="91"/>
      <c r="N22" s="90"/>
      <c r="O22" s="66"/>
      <c r="P22" s="67"/>
      <c r="Q22" s="64"/>
      <c r="R22" s="52"/>
      <c r="S22" s="67"/>
      <c r="T22" s="67"/>
      <c r="U22" s="62"/>
      <c r="V22" s="52"/>
      <c r="W22" s="52"/>
      <c r="X22" s="67"/>
      <c r="Y22" s="52"/>
      <c r="Z22" s="90"/>
      <c r="AA22" s="67"/>
      <c r="AB22" s="52"/>
      <c r="AC22" s="52"/>
      <c r="AD22" s="67"/>
      <c r="AE22" s="67"/>
      <c r="AF22" s="69"/>
      <c r="AG22" s="36"/>
    </row>
    <row r="23" spans="1:33">
      <c r="A23" s="70"/>
      <c r="B23" s="71"/>
      <c r="C23" s="71"/>
      <c r="D23" s="72"/>
      <c r="E23" s="72"/>
      <c r="F23" s="72"/>
      <c r="G23" s="73"/>
      <c r="H23" s="73"/>
      <c r="I23" s="73"/>
      <c r="J23" s="52"/>
      <c r="K23" s="52"/>
      <c r="L23" s="52"/>
      <c r="M23" s="52"/>
      <c r="N23" s="52"/>
      <c r="O23" s="66"/>
      <c r="P23" s="67"/>
      <c r="Q23" s="68"/>
      <c r="R23" s="52"/>
      <c r="S23" s="67"/>
      <c r="T23" s="67"/>
      <c r="U23" s="52"/>
      <c r="V23" s="52"/>
      <c r="W23" s="52"/>
      <c r="X23" s="67"/>
      <c r="Y23" s="52"/>
      <c r="Z23" s="90"/>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
      </c>
      <c r="C24" s="85" t="str">
        <f>IF(ISNA(INDEX(C20:C23,MAX(MATCH(REPT("z",255),C20:C23)))),"",INDEX(C20:C23,MAX(MATCH(REPT("z",255),C20:C23))))</f>
        <v/>
      </c>
      <c r="D24" s="85" t="str">
        <f>IF(ISNA(INDEX(A20:A23,MAX(MATCH(REPT("z",255),A20:A23)))),"",INDEX(A20:A23,MAX(MATCH(REPT("z",255),A20:A23))))</f>
        <v/>
      </c>
      <c r="E24" s="83"/>
      <c r="F24" s="83"/>
      <c r="G24" s="84"/>
      <c r="H24" s="84"/>
      <c r="I24" s="84"/>
      <c r="J24" s="74">
        <f>SUM(IF(NOT(ISBLANK($B19:$B23)),J19:J23,""))</f>
        <v>0</v>
      </c>
      <c r="K24" s="74">
        <f>SUM(IF(NOT(ISBLANK($B19:$B23)),K19:K23,""))</f>
        <v>0</v>
      </c>
      <c r="L24" s="74">
        <f>SUM(IF(NOT(ISBLANK($B19:$B23)),L19:L23,""))</f>
        <v>0</v>
      </c>
      <c r="M24" s="74">
        <f>SUM(IF(NOT(ISBLANK($B19:$B23)),M19:M23,""))</f>
        <v>0</v>
      </c>
      <c r="N24" s="74">
        <f>SUM(IF(NOT(ISBLANK($B19:$B23)),N19:N23,""))</f>
        <v>0</v>
      </c>
      <c r="O24" s="74">
        <f>SUM(IF(NOT(ISBLANK($B19:$B23)),O19:O23,""))</f>
        <v>0</v>
      </c>
      <c r="P24" s="75"/>
      <c r="Q24" s="74">
        <f>SUM(IF(NOT(ISBLANK($B19:$B23)),Q19:Q23,""))</f>
        <v>0</v>
      </c>
      <c r="R24" s="74">
        <f>SUM(IF(NOT(ISBLANK($B19:$B23)),R19:R23,""))</f>
        <v>0</v>
      </c>
      <c r="S24" s="75"/>
      <c r="T24" s="75"/>
      <c r="U24" s="74">
        <f>SUM(IF(NOT(ISBLANK($B19:$B23)),U19:U23,""))</f>
        <v>0</v>
      </c>
      <c r="V24" s="74">
        <f>SUM(IF(NOT(ISBLANK($B19:$B23)),V19:V23,""))</f>
        <v>0</v>
      </c>
      <c r="W24" s="74">
        <f>SUM(IF(NOT(ISBLANK($B19:$B23)),W19:W23,""))</f>
        <v>0</v>
      </c>
      <c r="X24" s="75"/>
      <c r="Y24" s="74">
        <f>SUM(IF(NOT(ISBLANK($B19:$B23)),Y19:Y23,""))</f>
        <v>0</v>
      </c>
      <c r="Z24" s="74">
        <f>SUM(IF(NOT(ISBLANK($B19:$B23)),Z19:Z23,""))</f>
        <v>0</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c r="B26" s="59"/>
      <c r="C26" s="59"/>
      <c r="D26" s="60"/>
      <c r="E26" s="60"/>
      <c r="F26" s="60"/>
      <c r="G26" s="61"/>
      <c r="H26" s="61"/>
      <c r="I26" s="61"/>
      <c r="J26" s="62"/>
      <c r="K26" s="52"/>
      <c r="L26" s="52"/>
      <c r="M26" s="52"/>
      <c r="N26" s="62"/>
      <c r="O26" s="63"/>
      <c r="P26" s="54"/>
      <c r="Q26" s="64"/>
      <c r="R26" s="62"/>
      <c r="S26" s="54"/>
      <c r="T26" s="54"/>
      <c r="U26" s="62"/>
      <c r="V26" s="62"/>
      <c r="W26" s="62"/>
      <c r="X26" s="54"/>
      <c r="Y26" s="62"/>
      <c r="Z26" s="62"/>
      <c r="AA26" s="54"/>
      <c r="AB26" s="62"/>
      <c r="AC26" s="62"/>
      <c r="AD26" s="54"/>
      <c r="AE26" s="54"/>
      <c r="AF26" s="65"/>
      <c r="AG26" s="36"/>
    </row>
    <row r="27" spans="1:33">
      <c r="A27" s="58"/>
      <c r="B27" s="59"/>
      <c r="C27" s="59"/>
      <c r="D27" s="60"/>
      <c r="E27" s="60"/>
      <c r="F27" s="60"/>
      <c r="G27" s="61"/>
      <c r="H27" s="61"/>
      <c r="I27" s="61"/>
      <c r="J27" s="62"/>
      <c r="K27" s="52"/>
      <c r="L27" s="52"/>
      <c r="M27" s="52"/>
      <c r="N27" s="62"/>
      <c r="O27" s="63"/>
      <c r="P27" s="54"/>
      <c r="Q27" s="64"/>
      <c r="R27" s="62"/>
      <c r="S27" s="54"/>
      <c r="T27" s="54"/>
      <c r="U27" s="62"/>
      <c r="V27" s="62"/>
      <c r="W27" s="62"/>
      <c r="X27" s="54"/>
      <c r="Y27" s="62"/>
      <c r="Z27" s="62"/>
      <c r="AA27" s="54"/>
      <c r="AB27" s="62"/>
      <c r="AC27" s="62"/>
      <c r="AD27" s="54"/>
      <c r="AE27" s="54"/>
      <c r="AF27" s="65"/>
      <c r="AG27" s="36"/>
    </row>
    <row r="28" spans="1:33">
      <c r="A28" s="58"/>
      <c r="B28" s="59"/>
      <c r="C28" s="59"/>
      <c r="D28" s="60"/>
      <c r="E28" s="60"/>
      <c r="F28" s="60"/>
      <c r="G28" s="61"/>
      <c r="H28" s="61"/>
      <c r="I28" s="61"/>
      <c r="J28" s="62"/>
      <c r="K28" s="52"/>
      <c r="L28" s="52"/>
      <c r="M28" s="52"/>
      <c r="N28" s="52"/>
      <c r="O28" s="66"/>
      <c r="P28" s="67"/>
      <c r="Q28" s="68"/>
      <c r="R28" s="52"/>
      <c r="S28" s="67"/>
      <c r="T28" s="67"/>
      <c r="U28" s="52"/>
      <c r="V28" s="52"/>
      <c r="W28" s="52"/>
      <c r="X28" s="67"/>
      <c r="Y28" s="52"/>
      <c r="Z28" s="52"/>
      <c r="AA28" s="67"/>
      <c r="AB28" s="52"/>
      <c r="AC28" s="52"/>
      <c r="AD28" s="67"/>
      <c r="AE28" s="67"/>
      <c r="AF28" s="69"/>
      <c r="AG28" s="36"/>
    </row>
    <row r="29" spans="1:33">
      <c r="A29" s="70"/>
      <c r="B29" s="71"/>
      <c r="C29" s="71"/>
      <c r="D29" s="72"/>
      <c r="E29" s="72"/>
      <c r="F29" s="72"/>
      <c r="G29" s="73"/>
      <c r="H29" s="73"/>
      <c r="I29" s="73"/>
      <c r="J29" s="52"/>
      <c r="K29" s="52"/>
      <c r="L29" s="52"/>
      <c r="M29" s="52"/>
      <c r="N29" s="52"/>
      <c r="O29" s="66"/>
      <c r="P29" s="67"/>
      <c r="Q29" s="68"/>
      <c r="R29" s="52"/>
      <c r="S29" s="67"/>
      <c r="T29" s="67"/>
      <c r="U29" s="52"/>
      <c r="V29" s="52"/>
      <c r="W29" s="52"/>
      <c r="X29" s="67"/>
      <c r="Y29" s="52"/>
      <c r="Z29" s="52"/>
      <c r="AA29" s="67"/>
      <c r="AB29" s="52"/>
      <c r="AC29" s="52"/>
      <c r="AD29" s="67"/>
      <c r="AE29" s="67"/>
      <c r="AF29" s="69"/>
      <c r="AG29" s="36"/>
    </row>
    <row r="30" spans="1:33">
      <c r="A30" s="82" t="str">
        <f>IF(COUNTA(M26:M29)=0,"",IF(COUNTA(F26:F29)=0,IF(COUNTA(D26:D29)=0,"Totals - Final","Totals - Estimated"),"Totals - Corrected"))</f>
        <v/>
      </c>
      <c r="B30" s="85" t="str">
        <f>IF(ISNA(INDEX(B26:B29,MAX(MATCH(REPT("z",255),B26:B29)))),"",INDEX(B26:B29,MAX(MATCH(REPT("z",255),B26:B29))))</f>
        <v/>
      </c>
      <c r="C30" s="85" t="str">
        <f>IF(ISNA(INDEX(C26:C29,MAX(MATCH(REPT("z",255),C26:C29)))),"",INDEX(C26:C29,MAX(MATCH(REPT("z",255),C26:C29))))</f>
        <v/>
      </c>
      <c r="D30" s="85" t="str">
        <f>IF(ISNA(INDEX(A26:A29,MAX(MATCH(REPT("z",255),A26:A29)))),"",INDEX(A26:A29,MAX(MATCH(REPT("z",255),A26:A29))))</f>
        <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v>
      </c>
      <c r="O30" s="74">
        <f>SUM(IF(NOT(ISBLANK($B25:$B29)),O25:O29,""))</f>
        <v>0</v>
      </c>
      <c r="P30" s="75"/>
      <c r="Q30" s="74">
        <f>SUM(IF(NOT(ISBLANK($B25:$B29)),Q25:Q29,""))</f>
        <v>0</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5" orientation="landscape" scale="39"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Dean Shuron</cp:lastModifiedBy>
  <dcterms:created xsi:type="dcterms:W3CDTF">2012-11-27T09:14:45-05:00</dcterms:created>
  <dcterms:modified xsi:type="dcterms:W3CDTF">2014-01-17T10:21:34-05:00</dcterms:modified>
  <dc:title/>
  <dc:description/>
  <dc:subject/>
  <cp:keywords/>
  <cp:category/>
</cp:coreProperties>
</file>