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definedName name="_xlnm.Print_Area" localSheetId="0">'Primary Layout'!$A$1:$AF$73</definedName>
  </definedNames>
  <calcPr calcId="124519" calcMode="auto" fullCalcOnLoad="0"/>
</workbook>
</file>

<file path=xl/sharedStrings.xml><?xml version="1.0" encoding="utf-8"?>
<sst xmlns="http://schemas.openxmlformats.org/spreadsheetml/2006/main" uniqueCount="102">
  <si>
    <t>ID:</t>
  </si>
  <si>
    <t>00155480</t>
  </si>
  <si>
    <t>Notes/Supplemental Information:</t>
  </si>
  <si>
    <t>REIT Name:</t>
  </si>
  <si>
    <t>Vornado Realty Trust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</si>
  <si>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</si>
  <si>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</si>
  <si>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</si>
  <si>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</si>
  <si>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</si>
  <si>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</si>
  <si>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</si>
  <si>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</si>
  <si>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</si>
  <si>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</si>
  <si>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</si>
  <si>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</si>
  <si>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</si>
  <si>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</si>
  <si>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</si>
  <si>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</si>
  <si>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</si>
  <si>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</si>
  <si>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</si>
  <si>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</si>
  <si>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</si>
  <si>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</si>
  <si>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</si>
  <si>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</si>
  <si>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</si>
  <si>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</si>
  <si>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</si>
  <si>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</si>
  <si>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</si>
  <si>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</si>
  <si>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</si>
  <si>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</si>
  <si>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</si>
  <si>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</si>
  <si>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</si>
  <si>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</si>
  <si>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</si>
  <si>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</si>
  <si>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</si>
  <si>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</si>
  <si>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</si>
  <si>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</si>
  <si>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</si>
  <si>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</si>
  <si>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</si>
  <si>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</si>
  <si>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</si>
  <si>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</si>
  <si>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</si>
  <si>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</si>
  <si>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</si>
  <si>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</si>
  <si>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</si>
  <si>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</si>
  <si>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</si>
  <si>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</si>
  <si>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</si>
  <si>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</si>
  <si>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</si>
  <si>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</si>
  <si>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</si>
  <si>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</si>
  <si>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</si>
  <si>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</si>
  <si>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</si>
  <si>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</si>
  <si>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</si>
  <si>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</si>
  <si>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</si>
  <si>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</si>
  <si>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</si>
  <si>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</si>
  <si>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</si>
  <si>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</si>
  <si>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</si>
  <si>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</si>
  <si>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</si>
  <si>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</si>
  <si>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Class A Common</t>
  </si>
  <si>
    <t>VNO</t>
  </si>
  <si>
    <t>Series A Preferred</t>
  </si>
  <si>
    <t>VNO-PA</t>
  </si>
  <si>
    <t>Series F Preferred</t>
  </si>
  <si>
    <t>VNO-PF</t>
  </si>
  <si>
    <t>-</t>
  </si>
  <si>
    <t>Series G Preferred</t>
  </si>
  <si>
    <t>VNO-PG</t>
  </si>
  <si>
    <t>Series H Preferred</t>
  </si>
  <si>
    <t>VNO-PH</t>
  </si>
  <si>
    <t>Series I Preferred</t>
  </si>
  <si>
    <t>VNO-PI</t>
  </si>
  <si>
    <t>Series J Preferred</t>
  </si>
  <si>
    <t>VNO-PJ</t>
  </si>
  <si>
    <t>Series K Preferred</t>
  </si>
  <si>
    <t>VNO-PK</t>
  </si>
  <si>
    <t>Series L Preferred</t>
  </si>
  <si>
    <t>VNO-PL</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</si>
</sst>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11">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49" fillId="2" borderId="32" applyFont="1" applyNumberFormat="1" applyFill="0" applyBorder="1" applyAlignment="1" applyProtection="true">
      <alignment horizontal="center" vertical="bottom" textRotation="0" wrapText="false" shrinkToFit="false"/>
      <protection locked="false"/>
    </xf>
    <xf xfId="0" fontId="1" numFmtId="14" fillId="2" borderId="0" applyFont="1" applyNumberFormat="1" applyFill="0" applyBorder="0" applyAlignment="1" applyProtection="true">
      <alignment horizontal="center" vertical="bottom" textRotation="0" wrapText="false" shrinkToFit="false"/>
      <protection locked="false"/>
    </xf>
    <xf xfId="0" fontId="1" numFmtId="14" fillId="2" borderId="0" applyFont="1" applyNumberFormat="1" applyFill="0" applyBorder="0" applyAlignment="1" applyProtection="true">
      <alignment horizontal="center" vertical="bottom" textRotation="0" wrapText="false" shrinkToFit="false"/>
      <protection locked="false"/>
    </xf>
    <xf xfId="0" fontId="1" numFmtId="49" fillId="2" borderId="26" applyFont="1" applyNumberFormat="1" applyFill="0" applyBorder="1" applyAlignment="1" applyProtection="true">
      <alignment horizontal="center" vertical="bottom" textRotation="0" wrapText="fals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14" fillId="2" borderId="32" applyFont="1" applyNumberFormat="1"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1" applyProtection="true">
      <alignment horizontal="center" vertical="bottom" textRotation="0" wrapText="false" shrinkToFit="false"/>
      <protection locked="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10.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7"/>
      <c r="L2" s="98"/>
      <c r="M2" s="98"/>
      <c r="N2" s="98"/>
      <c r="O2" s="98"/>
      <c r="P2" s="98"/>
      <c r="Q2" s="99"/>
    </row>
    <row r="3" spans="1:33">
      <c r="A3" s="2" t="s">
        <v>3</v>
      </c>
      <c r="B3" s="7" t="s">
        <v>4</v>
      </c>
      <c r="C3" s="8"/>
      <c r="D3" s="8"/>
      <c r="E3" s="8"/>
      <c r="F3" s="9"/>
      <c r="G3" s="10"/>
      <c r="H3" s="11"/>
      <c r="J3" s="11"/>
      <c r="K3" s="100"/>
      <c r="L3" s="101"/>
      <c r="M3" s="101"/>
      <c r="N3" s="101"/>
      <c r="O3" s="101"/>
      <c r="P3" s="101"/>
      <c r="Q3" s="102"/>
      <c r="R3" s="11"/>
      <c r="S3" s="11"/>
      <c r="T3" s="11"/>
      <c r="U3" s="11"/>
      <c r="V3" s="11"/>
      <c r="W3" s="11"/>
      <c r="X3" s="11"/>
      <c r="Y3" s="11"/>
      <c r="Z3" s="11"/>
      <c r="AA3" s="11"/>
      <c r="AB3" s="11"/>
      <c r="AC3" s="11"/>
      <c r="AD3" s="11"/>
    </row>
    <row r="4" spans="1:33">
      <c r="A4" s="2" t="s">
        <v>5</v>
      </c>
      <c r="B4" s="12">
        <v>2013</v>
      </c>
      <c r="C4" s="13"/>
      <c r="D4" s="13"/>
      <c r="E4" s="13"/>
      <c r="F4" s="13"/>
      <c r="G4" s="14"/>
      <c r="K4" s="100"/>
      <c r="L4" s="101"/>
      <c r="M4" s="101"/>
      <c r="N4" s="101"/>
      <c r="O4" s="101"/>
      <c r="P4" s="101"/>
      <c r="Q4" s="102"/>
    </row>
    <row r="5" spans="1:33">
      <c r="A5" s="11"/>
      <c r="B5" s="11"/>
      <c r="C5" s="11"/>
      <c r="D5" s="11"/>
      <c r="E5" s="11"/>
      <c r="F5" s="11"/>
      <c r="G5" s="11"/>
      <c r="H5" s="11"/>
      <c r="J5" s="11"/>
      <c r="K5" s="103"/>
      <c r="L5" s="104"/>
      <c r="M5" s="104"/>
      <c r="N5" s="104"/>
      <c r="O5" s="104"/>
      <c r="P5" s="104"/>
      <c r="Q5" s="105"/>
      <c r="R5" s="11"/>
      <c r="S5" s="11"/>
      <c r="T5" s="11"/>
      <c r="U5" s="11"/>
      <c r="V5" s="11"/>
      <c r="W5" s="11"/>
      <c r="X5" s="11"/>
      <c r="Y5" s="11"/>
      <c r="Z5" s="11"/>
      <c r="AA5" s="11"/>
      <c r="AB5" s="11"/>
      <c r="AC5" s="11"/>
      <c r="AD5" s="11"/>
    </row>
    <row r="6" spans="1:33">
      <c r="A6" s="6" t="s">
        <v>6</v>
      </c>
      <c r="B6" s="96">
        <v>41655</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6" t="s">
        <v>8</v>
      </c>
      <c r="B9" s="106"/>
      <c r="C9" s="106"/>
      <c r="D9" s="106"/>
      <c r="E9" s="106"/>
      <c r="F9" s="106"/>
      <c r="G9" s="106"/>
      <c r="H9" s="106"/>
      <c r="I9" s="106"/>
      <c r="J9" s="106"/>
      <c r="K9" s="106"/>
      <c r="L9" s="106"/>
      <c r="M9" s="106"/>
      <c r="N9" s="18"/>
      <c r="O9" s="18"/>
      <c r="P9" s="18"/>
      <c r="Q9" s="11"/>
      <c r="R9" s="11"/>
      <c r="S9" s="11"/>
      <c r="T9" s="11"/>
      <c r="U9" s="11"/>
      <c r="V9" s="11"/>
      <c r="W9" s="11"/>
      <c r="X9" s="11"/>
      <c r="Y9" s="11"/>
      <c r="Z9" s="11"/>
      <c r="AA9" s="11"/>
      <c r="AB9" s="11"/>
      <c r="AC9" s="11"/>
      <c r="AD9" s="11"/>
    </row>
    <row r="10" spans="1:33">
      <c r="A10" s="106"/>
      <c r="B10" s="106"/>
      <c r="C10" s="106"/>
      <c r="D10" s="106"/>
      <c r="E10" s="106"/>
      <c r="F10" s="106"/>
      <c r="G10" s="106"/>
      <c r="H10" s="106"/>
      <c r="I10" s="106"/>
      <c r="J10" s="106"/>
      <c r="K10" s="106"/>
      <c r="L10" s="106"/>
      <c r="M10" s="106"/>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7" t="s">
        <v>9</v>
      </c>
      <c r="B13" s="107"/>
      <c r="C13" s="107"/>
      <c r="D13" s="107"/>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8" t="s">
        <v>11</v>
      </c>
      <c r="L15" s="109"/>
      <c r="M15" s="110"/>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88">
        <v>929042109</v>
      </c>
      <c r="C20" s="89" t="s">
        <v>84</v>
      </c>
      <c r="D20" s="60"/>
      <c r="E20" s="60"/>
      <c r="F20" s="60"/>
      <c r="G20" s="90">
        <v>41302</v>
      </c>
      <c r="H20" s="90">
        <v>41298</v>
      </c>
      <c r="I20" s="94">
        <v>41324</v>
      </c>
      <c r="J20" s="62">
        <f>K20+L20+M20</f>
        <v>0.73</v>
      </c>
      <c r="K20" s="52">
        <v>0</v>
      </c>
      <c r="L20" s="52">
        <v>0</v>
      </c>
      <c r="M20" s="52">
        <f>N20+O20+V20+Z20+AB20</f>
        <v>0.73</v>
      </c>
      <c r="N20" s="62">
        <v>0.73</v>
      </c>
      <c r="O20" s="63">
        <v>0</v>
      </c>
      <c r="P20" s="54"/>
      <c r="Q20" s="64">
        <f>N20+O20</f>
        <v>0.73</v>
      </c>
      <c r="R20" s="52">
        <v>0</v>
      </c>
      <c r="S20" s="54"/>
      <c r="T20" s="54"/>
      <c r="U20" s="62">
        <f>R20</f>
        <v>0</v>
      </c>
      <c r="V20" s="52">
        <v>0</v>
      </c>
      <c r="W20" s="52">
        <v>0</v>
      </c>
      <c r="X20" s="54"/>
      <c r="Y20" s="52">
        <v>0</v>
      </c>
      <c r="Z20" s="52">
        <v>0</v>
      </c>
      <c r="AA20" s="54"/>
      <c r="AB20" s="52">
        <v>0</v>
      </c>
      <c r="AC20" s="52">
        <v>0</v>
      </c>
      <c r="AD20" s="54"/>
      <c r="AE20" s="54"/>
      <c r="AF20" s="65"/>
      <c r="AG20" s="36"/>
    </row>
    <row r="21" spans="1:33">
      <c r="A21" s="58" t="s">
        <v>83</v>
      </c>
      <c r="B21" s="88">
        <v>929042109</v>
      </c>
      <c r="C21" s="89" t="s">
        <v>84</v>
      </c>
      <c r="D21" s="60"/>
      <c r="E21" s="60"/>
      <c r="F21" s="60"/>
      <c r="G21" s="91">
        <v>41407</v>
      </c>
      <c r="H21" s="91">
        <v>41403</v>
      </c>
      <c r="I21" s="94">
        <v>41417</v>
      </c>
      <c r="J21" s="62">
        <f>K21+L21+M21</f>
        <v>0.73</v>
      </c>
      <c r="K21" s="52">
        <v>0</v>
      </c>
      <c r="L21" s="52">
        <v>0</v>
      </c>
      <c r="M21" s="52">
        <f>N21+O21+V21+Z21+AB21</f>
        <v>0.73</v>
      </c>
      <c r="N21" s="62">
        <v>0.73</v>
      </c>
      <c r="O21" s="63">
        <v>0</v>
      </c>
      <c r="P21" s="54"/>
      <c r="Q21" s="64">
        <f>N21+O21</f>
        <v>0.73</v>
      </c>
      <c r="R21" s="52">
        <v>0</v>
      </c>
      <c r="S21" s="54"/>
      <c r="T21" s="54"/>
      <c r="U21" s="62">
        <f>R21</f>
        <v>0</v>
      </c>
      <c r="V21" s="52">
        <v>0</v>
      </c>
      <c r="W21" s="52">
        <v>0</v>
      </c>
      <c r="X21" s="54"/>
      <c r="Y21" s="52">
        <v>0</v>
      </c>
      <c r="Z21" s="52">
        <v>0</v>
      </c>
      <c r="AA21" s="54"/>
      <c r="AB21" s="52">
        <v>0</v>
      </c>
      <c r="AC21" s="52">
        <v>0</v>
      </c>
      <c r="AD21" s="54"/>
      <c r="AE21" s="54"/>
      <c r="AF21" s="65"/>
      <c r="AG21" s="36"/>
    </row>
    <row r="22" spans="1:33">
      <c r="A22" s="58" t="s">
        <v>83</v>
      </c>
      <c r="B22" s="88">
        <v>929042109</v>
      </c>
      <c r="C22" s="89" t="s">
        <v>84</v>
      </c>
      <c r="D22" s="60"/>
      <c r="E22" s="60"/>
      <c r="F22" s="60"/>
      <c r="G22" s="91">
        <v>41498</v>
      </c>
      <c r="H22" s="91">
        <v>41494</v>
      </c>
      <c r="I22" s="94">
        <v>41508</v>
      </c>
      <c r="J22" s="62">
        <f>K22+L22+M22</f>
        <v>0.73</v>
      </c>
      <c r="K22" s="52">
        <v>0</v>
      </c>
      <c r="L22" s="52">
        <v>0</v>
      </c>
      <c r="M22" s="52">
        <f>N22+O22+V22+Z22+AB22</f>
        <v>0.73</v>
      </c>
      <c r="N22" s="52">
        <v>0.73</v>
      </c>
      <c r="O22" s="66">
        <v>0</v>
      </c>
      <c r="P22" s="67"/>
      <c r="Q22" s="64">
        <f>N22+O22</f>
        <v>0.73</v>
      </c>
      <c r="R22" s="52">
        <v>0</v>
      </c>
      <c r="S22" s="67"/>
      <c r="T22" s="67"/>
      <c r="U22" s="62">
        <f>R22</f>
        <v>0</v>
      </c>
      <c r="V22" s="52">
        <v>0</v>
      </c>
      <c r="W22" s="52">
        <v>0</v>
      </c>
      <c r="X22" s="67"/>
      <c r="Y22" s="52">
        <v>0</v>
      </c>
      <c r="Z22" s="52">
        <v>0</v>
      </c>
      <c r="AA22" s="67"/>
      <c r="AB22" s="52">
        <v>0</v>
      </c>
      <c r="AC22" s="52">
        <v>0</v>
      </c>
      <c r="AD22" s="67"/>
      <c r="AE22" s="67"/>
      <c r="AF22" s="69"/>
      <c r="AG22" s="36"/>
    </row>
    <row r="23" spans="1:33">
      <c r="A23" s="58" t="s">
        <v>83</v>
      </c>
      <c r="B23" s="88">
        <v>929042109</v>
      </c>
      <c r="C23" s="89" t="s">
        <v>84</v>
      </c>
      <c r="D23" s="72"/>
      <c r="E23" s="72"/>
      <c r="F23" s="72"/>
      <c r="G23" s="91">
        <v>41590</v>
      </c>
      <c r="H23" s="91">
        <v>41585</v>
      </c>
      <c r="I23" s="95">
        <v>41600</v>
      </c>
      <c r="J23" s="62">
        <f>K23+L23+M23</f>
        <v>0.73</v>
      </c>
      <c r="K23" s="52">
        <v>0</v>
      </c>
      <c r="L23" s="52">
        <v>0</v>
      </c>
      <c r="M23" s="52">
        <f>N23+O23+V23+Z23+AB23</f>
        <v>0.73</v>
      </c>
      <c r="N23" s="52">
        <v>0.73</v>
      </c>
      <c r="O23" s="66">
        <v>0</v>
      </c>
      <c r="P23" s="67"/>
      <c r="Q23" s="64">
        <f>N23+O23</f>
        <v>0.73</v>
      </c>
      <c r="R23" s="52">
        <v>0</v>
      </c>
      <c r="S23" s="67"/>
      <c r="T23" s="67"/>
      <c r="U23" s="62">
        <f>R23</f>
        <v>0</v>
      </c>
      <c r="V23" s="52">
        <v>0</v>
      </c>
      <c r="W23" s="52">
        <v>0</v>
      </c>
      <c r="X23" s="67"/>
      <c r="Y23" s="52">
        <v>0</v>
      </c>
      <c r="Z23" s="52">
        <v>0</v>
      </c>
      <c r="AA23" s="67"/>
      <c r="AB23" s="52">
        <v>0</v>
      </c>
      <c r="AC23" s="52">
        <v>0</v>
      </c>
      <c r="AD23" s="67"/>
      <c r="AE23" s="67"/>
      <c r="AF23" s="69"/>
      <c r="AG23" s="36"/>
    </row>
    <row r="24" spans="1:33">
      <c r="A24" s="82" t="str">
        <f>IF(COUNTA(M20:M23)=0,"",IF(COUNTA(F20:F23)=0,IF(COUNTA(D20:D23)=0,"Totals - Final","Totals - Estimated"),"Totals - Corrected"))</f>
        <v>Totals - Final</v>
      </c>
      <c r="B24" s="85">
        <f>IF(ISNA(INDEX(B20:B23,MAX(MATCH(REPT("z",255),B20:B23)))),"",INDEX(B20:B23,MAX(MATCH(REPT("z",255),B20:B23))))</f>
        <v>929042109</v>
      </c>
      <c r="C24" s="85" t="str">
        <f>IF(ISNA(INDEX(C20:C23,MAX(MATCH(REPT("z",255),C20:C23)))),"",INDEX(C20:C23,MAX(MATCH(REPT("z",255),C20:C23))))</f>
        <v>VNO</v>
      </c>
      <c r="D24" s="85" t="str">
        <f>IF(ISNA(INDEX(A20:A23,MAX(MATCH(REPT("z",255),A20:A23)))),"",INDEX(A20:A23,MAX(MATCH(REPT("z",255),A20:A23))))</f>
        <v>Class A Common</v>
      </c>
      <c r="E24" s="83"/>
      <c r="F24" s="83"/>
      <c r="G24" s="84"/>
      <c r="H24" s="84"/>
      <c r="I24" s="84"/>
      <c r="J24" s="74">
        <f>SUM(IF(NOT(ISBLANK($B19:$B23)),J19:J23,""))</f>
        <v>0.73</v>
      </c>
      <c r="K24" s="74">
        <f>SUM(IF(NOT(ISBLANK($B19:$B23)),K19:K23,""))</f>
        <v>0</v>
      </c>
      <c r="L24" s="74">
        <f>SUM(IF(NOT(ISBLANK($B19:$B23)),L19:L23,""))</f>
        <v>0</v>
      </c>
      <c r="M24" s="74">
        <f>SUM(IF(NOT(ISBLANK($B19:$B23)),M19:M23,""))</f>
        <v>0.73</v>
      </c>
      <c r="N24" s="74">
        <f>SUM(IF(NOT(ISBLANK($B19:$B23)),N19:N23,""))</f>
        <v>0.73</v>
      </c>
      <c r="O24" s="74">
        <f>SUM(IF(NOT(ISBLANK($B19:$B23)),O19:O23,""))</f>
        <v>0</v>
      </c>
      <c r="P24" s="75"/>
      <c r="Q24" s="74">
        <f>SUM(IF(NOT(ISBLANK($B19:$B23)),Q19:Q23,""))</f>
        <v>0.73</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t="s">
        <v>85</v>
      </c>
      <c r="B26" s="89">
        <v>929042208</v>
      </c>
      <c r="C26" s="89" t="s">
        <v>86</v>
      </c>
      <c r="D26" s="60"/>
      <c r="E26" s="60"/>
      <c r="F26" s="60"/>
      <c r="G26" s="94">
        <v>41348</v>
      </c>
      <c r="H26" s="94">
        <v>41346</v>
      </c>
      <c r="I26" s="94">
        <v>41365</v>
      </c>
      <c r="J26" s="62">
        <f>K26+L26+M26</f>
        <v>0.8125</v>
      </c>
      <c r="K26" s="52">
        <v>0</v>
      </c>
      <c r="L26" s="52">
        <v>0</v>
      </c>
      <c r="M26" s="52">
        <f>N26+O26+V26+Z26+AB26</f>
        <v>0.8125</v>
      </c>
      <c r="N26" s="62">
        <v>0.8125</v>
      </c>
      <c r="O26" s="63">
        <v>0</v>
      </c>
      <c r="P26" s="54"/>
      <c r="Q26" s="64">
        <f>N26+O26</f>
        <v>0.8125</v>
      </c>
      <c r="R26" s="52">
        <v>0</v>
      </c>
      <c r="S26" s="54"/>
      <c r="T26" s="54"/>
      <c r="U26" s="62">
        <f>R26</f>
        <v>0</v>
      </c>
      <c r="V26" s="52">
        <v>0</v>
      </c>
      <c r="W26" s="52">
        <v>0</v>
      </c>
      <c r="X26" s="54"/>
      <c r="Y26" s="52">
        <v>0</v>
      </c>
      <c r="Z26" s="52">
        <v>0</v>
      </c>
      <c r="AA26" s="54"/>
      <c r="AB26" s="52">
        <v>0</v>
      </c>
      <c r="AC26" s="52">
        <v>0</v>
      </c>
      <c r="AD26" s="54"/>
      <c r="AE26" s="54"/>
      <c r="AF26" s="65"/>
      <c r="AG26" s="36"/>
    </row>
    <row r="27" spans="1:33">
      <c r="A27" s="58" t="s">
        <v>85</v>
      </c>
      <c r="B27" s="89">
        <v>929042208</v>
      </c>
      <c r="C27" s="89" t="s">
        <v>86</v>
      </c>
      <c r="D27" s="60"/>
      <c r="E27" s="60"/>
      <c r="F27" s="60"/>
      <c r="G27" s="94">
        <v>41442</v>
      </c>
      <c r="H27" s="94">
        <v>41438</v>
      </c>
      <c r="I27" s="94">
        <v>41456</v>
      </c>
      <c r="J27" s="62">
        <f>K27+L27+M27</f>
        <v>0.8125</v>
      </c>
      <c r="K27" s="52">
        <v>0</v>
      </c>
      <c r="L27" s="52">
        <v>0</v>
      </c>
      <c r="M27" s="52">
        <f>N27+O27+V27+Z27+AB27</f>
        <v>0.8125</v>
      </c>
      <c r="N27" s="62">
        <v>0.8125</v>
      </c>
      <c r="O27" s="63">
        <v>0</v>
      </c>
      <c r="P27" s="54"/>
      <c r="Q27" s="64">
        <f>N27+O27</f>
        <v>0.8125</v>
      </c>
      <c r="R27" s="52">
        <v>0</v>
      </c>
      <c r="S27" s="54"/>
      <c r="T27" s="54"/>
      <c r="U27" s="62">
        <f>R27</f>
        <v>0</v>
      </c>
      <c r="V27" s="52">
        <v>0</v>
      </c>
      <c r="W27" s="52">
        <v>0</v>
      </c>
      <c r="X27" s="54"/>
      <c r="Y27" s="52">
        <v>0</v>
      </c>
      <c r="Z27" s="52">
        <v>0</v>
      </c>
      <c r="AA27" s="54"/>
      <c r="AB27" s="52">
        <v>0</v>
      </c>
      <c r="AC27" s="52">
        <v>0</v>
      </c>
      <c r="AD27" s="54"/>
      <c r="AE27" s="54"/>
      <c r="AF27" s="65"/>
      <c r="AG27" s="36"/>
    </row>
    <row r="28" spans="1:33">
      <c r="A28" s="58" t="s">
        <v>85</v>
      </c>
      <c r="B28" s="89">
        <v>929042208</v>
      </c>
      <c r="C28" s="89" t="s">
        <v>86</v>
      </c>
      <c r="D28" s="60"/>
      <c r="E28" s="60"/>
      <c r="F28" s="60"/>
      <c r="G28" s="94">
        <v>41533</v>
      </c>
      <c r="H28" s="94">
        <v>41529</v>
      </c>
      <c r="I28" s="94">
        <v>41548</v>
      </c>
      <c r="J28" s="62">
        <f>K28+L28+M28</f>
        <v>0.8125</v>
      </c>
      <c r="K28" s="52">
        <v>0</v>
      </c>
      <c r="L28" s="52">
        <v>0</v>
      </c>
      <c r="M28" s="52">
        <f>N28+O28+V28+Z28+AB28</f>
        <v>0.8125</v>
      </c>
      <c r="N28" s="62">
        <v>0.8125</v>
      </c>
      <c r="O28" s="66">
        <v>0</v>
      </c>
      <c r="P28" s="67"/>
      <c r="Q28" s="64">
        <f>N28+O28</f>
        <v>0.8125</v>
      </c>
      <c r="R28" s="52">
        <v>0</v>
      </c>
      <c r="S28" s="67"/>
      <c r="T28" s="67"/>
      <c r="U28" s="62">
        <f>R28</f>
        <v>0</v>
      </c>
      <c r="V28" s="52">
        <v>0</v>
      </c>
      <c r="W28" s="52">
        <v>0</v>
      </c>
      <c r="X28" s="67"/>
      <c r="Y28" s="52">
        <v>0</v>
      </c>
      <c r="Z28" s="52">
        <v>0</v>
      </c>
      <c r="AA28" s="67"/>
      <c r="AB28" s="52">
        <v>0</v>
      </c>
      <c r="AC28" s="52">
        <v>0</v>
      </c>
      <c r="AD28" s="67"/>
      <c r="AE28" s="67"/>
      <c r="AF28" s="69"/>
      <c r="AG28" s="36"/>
    </row>
    <row r="29" spans="1:33">
      <c r="A29" s="58" t="s">
        <v>85</v>
      </c>
      <c r="B29" s="89">
        <v>929042208</v>
      </c>
      <c r="C29" s="89" t="s">
        <v>86</v>
      </c>
      <c r="D29" s="72"/>
      <c r="E29" s="72"/>
      <c r="F29" s="72"/>
      <c r="G29" s="95">
        <v>41624</v>
      </c>
      <c r="H29" s="95">
        <v>41620</v>
      </c>
      <c r="I29" s="95">
        <v>41641</v>
      </c>
      <c r="J29" s="62">
        <f>K29+L29+M29</f>
        <v>0.8125</v>
      </c>
      <c r="K29" s="52">
        <v>0</v>
      </c>
      <c r="L29" s="52">
        <v>0</v>
      </c>
      <c r="M29" s="52">
        <f>N29+O29+V29+Z29+AB29</f>
        <v>0.8125</v>
      </c>
      <c r="N29" s="62">
        <v>0.8125</v>
      </c>
      <c r="O29" s="66">
        <v>0</v>
      </c>
      <c r="P29" s="67"/>
      <c r="Q29" s="64">
        <f>N29+O29</f>
        <v>0.8125</v>
      </c>
      <c r="R29" s="52">
        <v>0</v>
      </c>
      <c r="S29" s="67"/>
      <c r="T29" s="67"/>
      <c r="U29" s="62">
        <f>R29</f>
        <v>0</v>
      </c>
      <c r="V29" s="52">
        <v>0</v>
      </c>
      <c r="W29" s="52">
        <v>0</v>
      </c>
      <c r="X29" s="67"/>
      <c r="Y29" s="52">
        <v>0</v>
      </c>
      <c r="Z29" s="52">
        <v>0</v>
      </c>
      <c r="AA29" s="67"/>
      <c r="AB29" s="52">
        <v>0</v>
      </c>
      <c r="AC29" s="52">
        <v>0</v>
      </c>
      <c r="AD29" s="67"/>
      <c r="AE29" s="67"/>
      <c r="AF29" s="69"/>
      <c r="AG29" s="36"/>
    </row>
    <row r="30" spans="1:33">
      <c r="A30" s="82" t="str">
        <f>IF(COUNTA(M26:M29)=0,"",IF(COUNTA(F26:F29)=0,IF(COUNTA(D26:D29)=0,"Totals - Final","Totals - Estimated"),"Totals - Corrected"))</f>
        <v>Totals - Final</v>
      </c>
      <c r="B30" s="85">
        <f>IF(ISNA(INDEX(B26:B29,MAX(MATCH(REPT("z",255),B26:B29)))),"",INDEX(B26:B29,MAX(MATCH(REPT("z",255),B26:B29))))</f>
        <v>929042208</v>
      </c>
      <c r="C30" s="85" t="str">
        <f>IF(ISNA(INDEX(C26:C29,MAX(MATCH(REPT("z",255),C26:C29)))),"",INDEX(C26:C29,MAX(MATCH(REPT("z",255),C26:C29))))</f>
        <v>VNO-PA</v>
      </c>
      <c r="D30" s="85" t="str">
        <f>IF(ISNA(INDEX(A26:A29,MAX(MATCH(REPT("z",255),A26:A29)))),"",INDEX(A26:A29,MAX(MATCH(REPT("z",255),A26:A29))))</f>
        <v>Series A Preferred</v>
      </c>
      <c r="E30" s="83"/>
      <c r="F30" s="83"/>
      <c r="G30" s="84"/>
      <c r="H30" s="84"/>
      <c r="I30" s="84"/>
      <c r="J30" s="74">
        <f>SUM(IF(NOT(ISBLANK($B25:$B29)),J25:J29,""))</f>
        <v>0.8125</v>
      </c>
      <c r="K30" s="74">
        <f>SUM(IF(NOT(ISBLANK($B25:$B29)),K25:K29,""))</f>
        <v>0</v>
      </c>
      <c r="L30" s="74">
        <f>SUM(IF(NOT(ISBLANK($B25:$B29)),L25:L29,""))</f>
        <v>0</v>
      </c>
      <c r="M30" s="74">
        <f>SUM(IF(NOT(ISBLANK($B25:$B29)),M25:M29,""))</f>
        <v>0.8125</v>
      </c>
      <c r="N30" s="74">
        <f>SUM(IF(NOT(ISBLANK($B25:$B29)),N25:N29,""))</f>
        <v>0.8125</v>
      </c>
      <c r="O30" s="74">
        <f>SUM(IF(NOT(ISBLANK($B25:$B29)),O25:O29,""))</f>
        <v>0</v>
      </c>
      <c r="P30" s="75"/>
      <c r="Q30" s="74">
        <f>SUM(IF(NOT(ISBLANK($B25:$B29)),Q25:Q29,""))</f>
        <v>0.8125</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t="s">
        <v>87</v>
      </c>
      <c r="B32" s="89">
        <v>929042703</v>
      </c>
      <c r="C32" s="89" t="s">
        <v>88</v>
      </c>
      <c r="D32" s="60"/>
      <c r="E32" s="60"/>
      <c r="F32" s="60"/>
      <c r="G32" s="91">
        <v>41324</v>
      </c>
      <c r="H32" s="91" t="s">
        <v>89</v>
      </c>
      <c r="I32" s="91">
        <v>41324</v>
      </c>
      <c r="J32" s="62">
        <f>K32+L32+M32</f>
        <v>0.2297</v>
      </c>
      <c r="K32" s="52">
        <v>0</v>
      </c>
      <c r="L32" s="52">
        <v>0</v>
      </c>
      <c r="M32" s="52">
        <f>N32+O32+V32+Z32+AB32</f>
        <v>0.2297</v>
      </c>
      <c r="N32" s="62">
        <v>0.2297</v>
      </c>
      <c r="O32" s="63">
        <v>0</v>
      </c>
      <c r="P32" s="54"/>
      <c r="Q32" s="64">
        <f>N32+O32</f>
        <v>0.2297</v>
      </c>
      <c r="R32" s="52">
        <v>0</v>
      </c>
      <c r="S32" s="54"/>
      <c r="T32" s="54"/>
      <c r="U32" s="62">
        <f>R32</f>
        <v>0</v>
      </c>
      <c r="V32" s="52">
        <v>0</v>
      </c>
      <c r="W32" s="52">
        <v>0</v>
      </c>
      <c r="X32" s="54"/>
      <c r="Y32" s="52">
        <v>0</v>
      </c>
      <c r="Z32" s="52">
        <v>0</v>
      </c>
      <c r="AA32" s="54"/>
      <c r="AB32" s="52">
        <v>0</v>
      </c>
      <c r="AC32" s="52">
        <v>0</v>
      </c>
      <c r="AD32" s="54"/>
      <c r="AE32" s="54"/>
      <c r="AF32" s="65"/>
      <c r="AG32" s="36"/>
    </row>
    <row r="33" spans="1:33">
      <c r="A33" s="58" t="s">
        <v>87</v>
      </c>
      <c r="B33" s="89">
        <v>929042703</v>
      </c>
      <c r="C33" s="89" t="s">
        <v>88</v>
      </c>
      <c r="D33" s="60"/>
      <c r="E33" s="60"/>
      <c r="F33" s="60"/>
      <c r="G33" s="94" t="s">
        <v>89</v>
      </c>
      <c r="H33" s="94" t="s">
        <v>89</v>
      </c>
      <c r="I33" s="94" t="s">
        <v>89</v>
      </c>
      <c r="J33" s="62">
        <f>K33+L33+M33</f>
        <v>0</v>
      </c>
      <c r="K33" s="52">
        <v>0</v>
      </c>
      <c r="L33" s="52">
        <v>0</v>
      </c>
      <c r="M33" s="52">
        <f>N33+O33+V33+Z33+AB33</f>
        <v>0</v>
      </c>
      <c r="N33" s="62">
        <v>0</v>
      </c>
      <c r="O33" s="63">
        <v>0</v>
      </c>
      <c r="P33" s="54"/>
      <c r="Q33" s="64">
        <f>N33+O33</f>
        <v>0</v>
      </c>
      <c r="R33" s="52">
        <v>0</v>
      </c>
      <c r="S33" s="54"/>
      <c r="T33" s="54"/>
      <c r="U33" s="62">
        <f>R33</f>
        <v>0</v>
      </c>
      <c r="V33" s="52">
        <v>0</v>
      </c>
      <c r="W33" s="52">
        <v>0</v>
      </c>
      <c r="X33" s="54"/>
      <c r="Y33" s="52">
        <v>0</v>
      </c>
      <c r="Z33" s="52">
        <v>0</v>
      </c>
      <c r="AA33" s="54"/>
      <c r="AB33" s="52">
        <v>0</v>
      </c>
      <c r="AC33" s="52">
        <v>0</v>
      </c>
      <c r="AD33" s="54"/>
      <c r="AE33" s="54"/>
      <c r="AF33" s="65"/>
      <c r="AG33" s="36"/>
    </row>
    <row r="34" spans="1:33">
      <c r="A34" s="58" t="s">
        <v>87</v>
      </c>
      <c r="B34" s="89">
        <v>929042703</v>
      </c>
      <c r="C34" s="89" t="s">
        <v>88</v>
      </c>
      <c r="D34" s="72"/>
      <c r="E34" s="72"/>
      <c r="F34" s="72"/>
      <c r="G34" s="94" t="s">
        <v>89</v>
      </c>
      <c r="H34" s="94" t="s">
        <v>89</v>
      </c>
      <c r="I34" s="94" t="s">
        <v>89</v>
      </c>
      <c r="J34" s="62">
        <f>K34+L34+M34</f>
        <v>0</v>
      </c>
      <c r="K34" s="52">
        <v>0</v>
      </c>
      <c r="L34" s="52">
        <v>0</v>
      </c>
      <c r="M34" s="52">
        <f>N34+O34+V34+Z34+AB34</f>
        <v>0</v>
      </c>
      <c r="N34" s="52">
        <v>0</v>
      </c>
      <c r="O34" s="66">
        <v>0</v>
      </c>
      <c r="P34" s="67"/>
      <c r="Q34" s="64">
        <f>N34+O34</f>
        <v>0</v>
      </c>
      <c r="R34" s="52">
        <v>0</v>
      </c>
      <c r="S34" s="67"/>
      <c r="T34" s="67"/>
      <c r="U34" s="62">
        <f>R34</f>
        <v>0</v>
      </c>
      <c r="V34" s="52">
        <v>0</v>
      </c>
      <c r="W34" s="52">
        <v>0</v>
      </c>
      <c r="X34" s="67"/>
      <c r="Y34" s="52">
        <v>0</v>
      </c>
      <c r="Z34" s="52">
        <v>0</v>
      </c>
      <c r="AA34" s="67"/>
      <c r="AB34" s="52">
        <v>0</v>
      </c>
      <c r="AC34" s="52">
        <v>0</v>
      </c>
      <c r="AD34" s="67"/>
      <c r="AE34" s="67"/>
      <c r="AF34" s="69"/>
      <c r="AG34" s="36"/>
    </row>
    <row r="35" spans="1:33">
      <c r="A35" s="58" t="s">
        <v>87</v>
      </c>
      <c r="B35" s="89">
        <v>929042703</v>
      </c>
      <c r="C35" s="89" t="s">
        <v>88</v>
      </c>
      <c r="D35" s="72"/>
      <c r="E35" s="72"/>
      <c r="F35" s="72"/>
      <c r="G35" s="94" t="s">
        <v>89</v>
      </c>
      <c r="H35" s="94" t="s">
        <v>89</v>
      </c>
      <c r="I35" s="94" t="s">
        <v>89</v>
      </c>
      <c r="J35" s="62">
        <f>K35+L35+M35</f>
        <v>0</v>
      </c>
      <c r="K35" s="52">
        <v>0</v>
      </c>
      <c r="L35" s="52">
        <v>0</v>
      </c>
      <c r="M35" s="52">
        <f>N35+O35+V35+Z35+AB35</f>
        <v>0</v>
      </c>
      <c r="N35" s="52">
        <v>0</v>
      </c>
      <c r="O35" s="66">
        <v>0</v>
      </c>
      <c r="P35" s="67"/>
      <c r="Q35" s="64">
        <f>N35+O35</f>
        <v>0</v>
      </c>
      <c r="R35" s="52">
        <v>0</v>
      </c>
      <c r="S35" s="67"/>
      <c r="T35" s="67"/>
      <c r="U35" s="62">
        <f>R35</f>
        <v>0</v>
      </c>
      <c r="V35" s="52">
        <v>0</v>
      </c>
      <c r="W35" s="52">
        <v>0</v>
      </c>
      <c r="X35" s="67"/>
      <c r="Y35" s="52">
        <v>0</v>
      </c>
      <c r="Z35" s="52">
        <v>0</v>
      </c>
      <c r="AA35" s="67"/>
      <c r="AB35" s="52">
        <v>0</v>
      </c>
      <c r="AC35" s="52">
        <v>0</v>
      </c>
      <c r="AD35" s="67"/>
      <c r="AE35" s="67"/>
      <c r="AF35" s="69"/>
      <c r="AG35" s="36"/>
    </row>
    <row r="36" spans="1:33">
      <c r="A36" s="82" t="str">
        <f>IF(COUNTA(M32:M35)=0,"",IF(COUNTA(F32:F35)=0,IF(COUNTA(D32:D35)=0,"Totals - Final","Totals - Estimated"),"Totals - Corrected"))</f>
        <v>Totals - Final</v>
      </c>
      <c r="B36" s="85">
        <f>IF(ISNA(INDEX(B32:B35,MAX(MATCH(REPT("z",255),B32:B35)))),"",INDEX(B32:B35,MAX(MATCH(REPT("z",255),B32:B35))))</f>
        <v>929042703</v>
      </c>
      <c r="C36" s="85" t="str">
        <f>IF(ISNA(INDEX(C32:C35,MAX(MATCH(REPT("z",255),C32:C35)))),"",INDEX(C32:C35,MAX(MATCH(REPT("z",255),C32:C35))))</f>
        <v>VNO-PF</v>
      </c>
      <c r="D36" s="85" t="str">
        <f>IF(ISNA(INDEX(A32:A35,MAX(MATCH(REPT("z",255),A32:A35)))),"",INDEX(A32:A35,MAX(MATCH(REPT("z",255),A32:A35))))</f>
        <v>Series F Preferred</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t="s">
        <v>90</v>
      </c>
      <c r="B38" s="89">
        <v>929042802</v>
      </c>
      <c r="C38" s="89" t="s">
        <v>91</v>
      </c>
      <c r="D38" s="60"/>
      <c r="E38" s="60"/>
      <c r="F38" s="60"/>
      <c r="G38" s="94">
        <v>41348</v>
      </c>
      <c r="H38" s="94">
        <v>41346</v>
      </c>
      <c r="I38" s="94">
        <v>41365</v>
      </c>
      <c r="J38" s="62">
        <f>K38+L38+M38</f>
        <v>0.414062</v>
      </c>
      <c r="K38" s="52">
        <v>0</v>
      </c>
      <c r="L38" s="52">
        <v>0</v>
      </c>
      <c r="M38" s="52">
        <f>N38+O38+V38+Z38+AB38</f>
        <v>0.414062</v>
      </c>
      <c r="N38" s="62">
        <v>0.414062</v>
      </c>
      <c r="O38" s="63">
        <v>0</v>
      </c>
      <c r="P38" s="54"/>
      <c r="Q38" s="64">
        <f>N38+O38</f>
        <v>0.414062</v>
      </c>
      <c r="R38" s="52">
        <v>0</v>
      </c>
      <c r="S38" s="54"/>
      <c r="T38" s="54"/>
      <c r="U38" s="62">
        <f>R38</f>
        <v>0</v>
      </c>
      <c r="V38" s="52">
        <v>0</v>
      </c>
      <c r="W38" s="52">
        <v>0</v>
      </c>
      <c r="X38" s="54"/>
      <c r="Y38" s="52">
        <v>0</v>
      </c>
      <c r="Z38" s="52">
        <v>0</v>
      </c>
      <c r="AA38" s="54"/>
      <c r="AB38" s="52">
        <v>0</v>
      </c>
      <c r="AC38" s="52">
        <v>0</v>
      </c>
      <c r="AD38" s="54"/>
      <c r="AE38" s="54"/>
      <c r="AF38" s="65"/>
      <c r="AG38" s="36"/>
    </row>
    <row r="39" spans="1:33">
      <c r="A39" s="58" t="s">
        <v>90</v>
      </c>
      <c r="B39" s="89">
        <v>929042802</v>
      </c>
      <c r="C39" s="89" t="s">
        <v>91</v>
      </c>
      <c r="D39" s="60"/>
      <c r="E39" s="60"/>
      <c r="F39" s="60"/>
      <c r="G39" s="94">
        <v>41442</v>
      </c>
      <c r="H39" s="94">
        <v>41438</v>
      </c>
      <c r="I39" s="94">
        <v>41456</v>
      </c>
      <c r="J39" s="62">
        <f>K39+L39+M39</f>
        <v>0.414063</v>
      </c>
      <c r="K39" s="52">
        <v>0</v>
      </c>
      <c r="L39" s="52">
        <v>0</v>
      </c>
      <c r="M39" s="52">
        <f>N39+O39+V39+Z39+AB39</f>
        <v>0.414063</v>
      </c>
      <c r="N39" s="62">
        <v>0.414063</v>
      </c>
      <c r="O39" s="63">
        <v>0</v>
      </c>
      <c r="P39" s="54"/>
      <c r="Q39" s="64">
        <f>N39+O39</f>
        <v>0.414063</v>
      </c>
      <c r="R39" s="52">
        <v>0</v>
      </c>
      <c r="S39" s="54"/>
      <c r="T39" s="54"/>
      <c r="U39" s="62">
        <f>R39</f>
        <v>0</v>
      </c>
      <c r="V39" s="52">
        <v>0</v>
      </c>
      <c r="W39" s="52">
        <v>0</v>
      </c>
      <c r="X39" s="54"/>
      <c r="Y39" s="52">
        <v>0</v>
      </c>
      <c r="Z39" s="52">
        <v>0</v>
      </c>
      <c r="AA39" s="54"/>
      <c r="AB39" s="52">
        <v>0</v>
      </c>
      <c r="AC39" s="52">
        <v>0</v>
      </c>
      <c r="AD39" s="54"/>
      <c r="AE39" s="54"/>
      <c r="AF39" s="65"/>
      <c r="AG39" s="36"/>
    </row>
    <row r="40" spans="1:33">
      <c r="A40" s="58" t="s">
        <v>90</v>
      </c>
      <c r="B40" s="89">
        <v>929042802</v>
      </c>
      <c r="C40" s="89" t="s">
        <v>91</v>
      </c>
      <c r="D40" s="72"/>
      <c r="E40" s="72"/>
      <c r="F40" s="72"/>
      <c r="G40" s="94">
        <v>41533</v>
      </c>
      <c r="H40" s="94">
        <v>41529</v>
      </c>
      <c r="I40" s="94">
        <v>41548</v>
      </c>
      <c r="J40" s="62">
        <f>K40+L40+M40</f>
        <v>0.414062</v>
      </c>
      <c r="K40" s="52">
        <v>0</v>
      </c>
      <c r="L40" s="52">
        <v>0</v>
      </c>
      <c r="M40" s="52">
        <f>N40+O40+V40+Z40+AB40</f>
        <v>0.414062</v>
      </c>
      <c r="N40" s="62">
        <v>0.414062</v>
      </c>
      <c r="O40" s="66">
        <v>0</v>
      </c>
      <c r="P40" s="67"/>
      <c r="Q40" s="64">
        <f>N40+O40</f>
        <v>0.414062</v>
      </c>
      <c r="R40" s="52">
        <v>0</v>
      </c>
      <c r="S40" s="67"/>
      <c r="T40" s="67"/>
      <c r="U40" s="62">
        <f>R40</f>
        <v>0</v>
      </c>
      <c r="V40" s="52">
        <v>0</v>
      </c>
      <c r="W40" s="52">
        <v>0</v>
      </c>
      <c r="X40" s="67"/>
      <c r="Y40" s="52">
        <v>0</v>
      </c>
      <c r="Z40" s="52">
        <v>0</v>
      </c>
      <c r="AA40" s="67"/>
      <c r="AB40" s="52">
        <v>0</v>
      </c>
      <c r="AC40" s="52">
        <v>0</v>
      </c>
      <c r="AD40" s="67"/>
      <c r="AE40" s="67"/>
      <c r="AF40" s="69"/>
      <c r="AG40" s="36"/>
    </row>
    <row r="41" spans="1:33">
      <c r="A41" s="58" t="s">
        <v>90</v>
      </c>
      <c r="B41" s="89">
        <v>929042802</v>
      </c>
      <c r="C41" s="89" t="s">
        <v>91</v>
      </c>
      <c r="D41" s="72"/>
      <c r="E41" s="72"/>
      <c r="F41" s="72"/>
      <c r="G41" s="95">
        <v>41624</v>
      </c>
      <c r="H41" s="95">
        <v>41620</v>
      </c>
      <c r="I41" s="95">
        <v>41641</v>
      </c>
      <c r="J41" s="62">
        <f>K41+L41+M41</f>
        <v>0.414063</v>
      </c>
      <c r="K41" s="52">
        <v>0</v>
      </c>
      <c r="L41" s="52">
        <v>0</v>
      </c>
      <c r="M41" s="52">
        <f>N41+O41+V41+Z41+AB41</f>
        <v>0.414063</v>
      </c>
      <c r="N41" s="62">
        <v>0.414063</v>
      </c>
      <c r="O41" s="66">
        <v>0</v>
      </c>
      <c r="P41" s="67"/>
      <c r="Q41" s="64">
        <f>N41+O41</f>
        <v>0.414063</v>
      </c>
      <c r="R41" s="52">
        <v>0</v>
      </c>
      <c r="S41" s="67"/>
      <c r="T41" s="67"/>
      <c r="U41" s="62">
        <f>R41</f>
        <v>0</v>
      </c>
      <c r="V41" s="52">
        <v>0</v>
      </c>
      <c r="W41" s="52">
        <v>0</v>
      </c>
      <c r="X41" s="67"/>
      <c r="Y41" s="52">
        <v>0</v>
      </c>
      <c r="Z41" s="52">
        <v>0</v>
      </c>
      <c r="AA41" s="67"/>
      <c r="AB41" s="52">
        <v>0</v>
      </c>
      <c r="AC41" s="52">
        <v>0</v>
      </c>
      <c r="AD41" s="67"/>
      <c r="AE41" s="67"/>
      <c r="AF41" s="69"/>
      <c r="AG41" s="36"/>
    </row>
    <row r="42" spans="1:33">
      <c r="A42" s="82" t="str">
        <f>IF(COUNTA(M38:M41)=0,"",IF(COUNTA(F38:F41)=0,IF(COUNTA(D38:D41)=0,"Totals - Final","Totals - Estimated"),"Totals - Corrected"))</f>
        <v>Totals - Final</v>
      </c>
      <c r="B42" s="85">
        <f>IF(ISNA(INDEX(B38:B41,MAX(MATCH(REPT("z",255),B38:B41)))),"",INDEX(B38:B41,MAX(MATCH(REPT("z",255),B38:B41))))</f>
        <v>929042802</v>
      </c>
      <c r="C42" s="85" t="str">
        <f>IF(ISNA(INDEX(C38:C41,MAX(MATCH(REPT("z",255),C38:C41)))),"",INDEX(C38:C41,MAX(MATCH(REPT("z",255),C38:C41))))</f>
        <v>VNO-PG</v>
      </c>
      <c r="D42" s="85" t="str">
        <f>IF(ISNA(INDEX(A38:A41,MAX(MATCH(REPT("z",255),A38:A41)))),"",INDEX(A38:A41,MAX(MATCH(REPT("z",255),A38:A41))))</f>
        <v>Series G Preferred</v>
      </c>
      <c r="E42" s="83"/>
      <c r="F42" s="83"/>
      <c r="G42" s="84"/>
      <c r="H42" s="84"/>
      <c r="I42" s="84"/>
      <c r="J42" s="74">
        <f>SUM(IF(NOT(ISBLANK($B37:$B41)),J37:J41,""))</f>
        <v>0.414063</v>
      </c>
      <c r="K42" s="74">
        <f>SUM(IF(NOT(ISBLANK($B37:$B41)),K37:K41,""))</f>
        <v>0</v>
      </c>
      <c r="L42" s="74">
        <f>SUM(IF(NOT(ISBLANK($B37:$B41)),L37:L41,""))</f>
        <v>0</v>
      </c>
      <c r="M42" s="74">
        <f>SUM(IF(NOT(ISBLANK($B37:$B41)),M37:M41,""))</f>
        <v>0.414063</v>
      </c>
      <c r="N42" s="74">
        <f>SUM(IF(NOT(ISBLANK($B37:$B41)),N37:N41,""))</f>
        <v>0.414063</v>
      </c>
      <c r="O42" s="74">
        <f>SUM(IF(NOT(ISBLANK($B37:$B41)),O37:O41,""))</f>
        <v>0</v>
      </c>
      <c r="P42" s="75"/>
      <c r="Q42" s="74">
        <f>SUM(IF(NOT(ISBLANK($B37:$B41)),Q37:Q41,""))</f>
        <v>0.414063</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t="s">
        <v>92</v>
      </c>
      <c r="B44" s="89">
        <v>929042885</v>
      </c>
      <c r="C44" s="89" t="s">
        <v>93</v>
      </c>
      <c r="D44" s="60"/>
      <c r="E44" s="60"/>
      <c r="F44" s="60"/>
      <c r="G44" s="91">
        <v>41324</v>
      </c>
      <c r="H44" s="91" t="s">
        <v>89</v>
      </c>
      <c r="I44" s="91">
        <v>41324</v>
      </c>
      <c r="J44" s="62">
        <f>K44+L44+M44</f>
        <v>0.2297</v>
      </c>
      <c r="K44" s="52">
        <v>0</v>
      </c>
      <c r="L44" s="52">
        <v>0</v>
      </c>
      <c r="M44" s="52">
        <f>N44+O44+V44+Z44+AB44</f>
        <v>0.2297</v>
      </c>
      <c r="N44" s="62">
        <v>0.2297</v>
      </c>
      <c r="O44" s="63">
        <v>0</v>
      </c>
      <c r="P44" s="54"/>
      <c r="Q44" s="64">
        <f>N44+O44</f>
        <v>0.2297</v>
      </c>
      <c r="R44" s="52">
        <v>0</v>
      </c>
      <c r="S44" s="54"/>
      <c r="T44" s="54"/>
      <c r="U44" s="62">
        <f>R44</f>
        <v>0</v>
      </c>
      <c r="V44" s="52">
        <v>0</v>
      </c>
      <c r="W44" s="52">
        <v>0</v>
      </c>
      <c r="X44" s="54"/>
      <c r="Y44" s="52">
        <v>0</v>
      </c>
      <c r="Z44" s="52">
        <v>0</v>
      </c>
      <c r="AA44" s="54"/>
      <c r="AB44" s="52">
        <v>0</v>
      </c>
      <c r="AC44" s="52">
        <v>0</v>
      </c>
      <c r="AD44" s="54"/>
      <c r="AE44" s="54"/>
      <c r="AF44" s="65"/>
      <c r="AG44" s="36"/>
    </row>
    <row r="45" spans="1:33">
      <c r="A45" s="58" t="s">
        <v>92</v>
      </c>
      <c r="B45" s="89">
        <v>929042885</v>
      </c>
      <c r="C45" s="89" t="s">
        <v>93</v>
      </c>
      <c r="D45" s="60"/>
      <c r="E45" s="60"/>
      <c r="F45" s="60"/>
      <c r="G45" s="94" t="s">
        <v>89</v>
      </c>
      <c r="H45" s="94" t="s">
        <v>89</v>
      </c>
      <c r="I45" s="94" t="s">
        <v>89</v>
      </c>
      <c r="J45" s="62">
        <f>K45+L45+M45</f>
        <v>0</v>
      </c>
      <c r="K45" s="52">
        <v>0</v>
      </c>
      <c r="L45" s="52">
        <v>0</v>
      </c>
      <c r="M45" s="52">
        <f>N45+O45+V45+Z45+AB45</f>
        <v>0</v>
      </c>
      <c r="N45" s="62">
        <v>0</v>
      </c>
      <c r="O45" s="63">
        <v>0</v>
      </c>
      <c r="P45" s="54"/>
      <c r="Q45" s="64">
        <f>N45+O45</f>
        <v>0</v>
      </c>
      <c r="R45" s="52">
        <v>0</v>
      </c>
      <c r="S45" s="54"/>
      <c r="T45" s="54"/>
      <c r="U45" s="62">
        <f>R45</f>
        <v>0</v>
      </c>
      <c r="V45" s="52">
        <v>0</v>
      </c>
      <c r="W45" s="52">
        <v>0</v>
      </c>
      <c r="X45" s="54"/>
      <c r="Y45" s="52">
        <v>0</v>
      </c>
      <c r="Z45" s="52">
        <v>0</v>
      </c>
      <c r="AA45" s="54"/>
      <c r="AB45" s="52">
        <v>0</v>
      </c>
      <c r="AC45" s="52">
        <v>0</v>
      </c>
      <c r="AD45" s="54"/>
      <c r="AE45" s="54"/>
      <c r="AF45" s="65"/>
      <c r="AG45" s="36"/>
    </row>
    <row r="46" spans="1:33">
      <c r="A46" s="58" t="s">
        <v>92</v>
      </c>
      <c r="B46" s="89">
        <v>929042885</v>
      </c>
      <c r="C46" s="89" t="s">
        <v>93</v>
      </c>
      <c r="D46" s="72"/>
      <c r="E46" s="72"/>
      <c r="F46" s="72"/>
      <c r="G46" s="94" t="s">
        <v>89</v>
      </c>
      <c r="H46" s="94" t="s">
        <v>89</v>
      </c>
      <c r="I46" s="94" t="s">
        <v>89</v>
      </c>
      <c r="J46" s="62">
        <f>K46+L46+M46</f>
        <v>0</v>
      </c>
      <c r="K46" s="52">
        <v>0</v>
      </c>
      <c r="L46" s="52">
        <v>0</v>
      </c>
      <c r="M46" s="52">
        <f>N46+O46+V46+Z46+AB46</f>
        <v>0</v>
      </c>
      <c r="N46" s="52">
        <v>0</v>
      </c>
      <c r="O46" s="66">
        <v>0</v>
      </c>
      <c r="P46" s="67"/>
      <c r="Q46" s="64">
        <f>N46+O46</f>
        <v>0</v>
      </c>
      <c r="R46" s="52">
        <v>0</v>
      </c>
      <c r="S46" s="67"/>
      <c r="T46" s="67"/>
      <c r="U46" s="62">
        <f>R46</f>
        <v>0</v>
      </c>
      <c r="V46" s="52">
        <v>0</v>
      </c>
      <c r="W46" s="52">
        <v>0</v>
      </c>
      <c r="X46" s="67"/>
      <c r="Y46" s="52">
        <v>0</v>
      </c>
      <c r="Z46" s="52">
        <v>0</v>
      </c>
      <c r="AA46" s="67"/>
      <c r="AB46" s="52">
        <v>0</v>
      </c>
      <c r="AC46" s="52">
        <v>0</v>
      </c>
      <c r="AD46" s="67"/>
      <c r="AE46" s="67"/>
      <c r="AF46" s="69"/>
      <c r="AG46" s="36"/>
    </row>
    <row r="47" spans="1:33">
      <c r="A47" s="58" t="s">
        <v>92</v>
      </c>
      <c r="B47" s="89">
        <v>929042885</v>
      </c>
      <c r="C47" s="89" t="s">
        <v>93</v>
      </c>
      <c r="D47" s="72"/>
      <c r="E47" s="72"/>
      <c r="F47" s="72"/>
      <c r="G47" s="94" t="s">
        <v>89</v>
      </c>
      <c r="H47" s="94" t="s">
        <v>89</v>
      </c>
      <c r="I47" s="94" t="s">
        <v>89</v>
      </c>
      <c r="J47" s="62">
        <f>K47+L47+M47</f>
        <v>0</v>
      </c>
      <c r="K47" s="52">
        <v>0</v>
      </c>
      <c r="L47" s="52">
        <v>0</v>
      </c>
      <c r="M47" s="52">
        <f>N47+O47+V47+Z47+AB47</f>
        <v>0</v>
      </c>
      <c r="N47" s="52">
        <v>0</v>
      </c>
      <c r="O47" s="66">
        <v>0</v>
      </c>
      <c r="P47" s="67"/>
      <c r="Q47" s="64">
        <f>N47+O47</f>
        <v>0</v>
      </c>
      <c r="R47" s="52">
        <v>0</v>
      </c>
      <c r="S47" s="67"/>
      <c r="T47" s="67"/>
      <c r="U47" s="62">
        <f>R47</f>
        <v>0</v>
      </c>
      <c r="V47" s="52">
        <v>0</v>
      </c>
      <c r="W47" s="52">
        <v>0</v>
      </c>
      <c r="X47" s="67"/>
      <c r="Y47" s="52">
        <v>0</v>
      </c>
      <c r="Z47" s="52">
        <v>0</v>
      </c>
      <c r="AA47" s="67"/>
      <c r="AB47" s="52">
        <v>0</v>
      </c>
      <c r="AC47" s="52">
        <v>0</v>
      </c>
      <c r="AD47" s="67"/>
      <c r="AE47" s="67"/>
      <c r="AF47" s="69"/>
      <c r="AG47" s="36"/>
    </row>
    <row r="48" spans="1:33">
      <c r="A48" s="82" t="str">
        <f>IF(COUNTA(M44:M47)=0,"",IF(COUNTA(F44:F47)=0,IF(COUNTA(D44:D47)=0,"Totals - Final","Totals - Estimated"),"Totals - Corrected"))</f>
        <v>Totals - Final</v>
      </c>
      <c r="B48" s="85">
        <f>IF(ISNA(INDEX(B44:B47,MAX(MATCH(REPT("z",255),B44:B47)))),"",INDEX(B44:B47,MAX(MATCH(REPT("z",255),B44:B47))))</f>
        <v>929042885</v>
      </c>
      <c r="C48" s="85" t="str">
        <f>IF(ISNA(INDEX(C44:C47,MAX(MATCH(REPT("z",255),C44:C47)))),"",INDEX(C44:C47,MAX(MATCH(REPT("z",255),C44:C47))))</f>
        <v>VNO-PH</v>
      </c>
      <c r="D48" s="85" t="str">
        <f>IF(ISNA(INDEX(A44:A47,MAX(MATCH(REPT("z",255),A44:A47)))),"",INDEX(A44:A47,MAX(MATCH(REPT("z",255),A44:A47))))</f>
        <v>Series H Preferred</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t="s">
        <v>94</v>
      </c>
      <c r="B50" s="89">
        <v>929042877</v>
      </c>
      <c r="C50" s="89" t="s">
        <v>95</v>
      </c>
      <c r="D50" s="60"/>
      <c r="E50" s="60"/>
      <c r="F50" s="60"/>
      <c r="G50" s="94">
        <v>41348</v>
      </c>
      <c r="H50" s="94">
        <v>41346</v>
      </c>
      <c r="I50" s="94">
        <v>41365</v>
      </c>
      <c r="J50" s="62">
        <f>K50+L50+M50</f>
        <v>0.414062</v>
      </c>
      <c r="K50" s="52">
        <v>0</v>
      </c>
      <c r="L50" s="52">
        <v>0</v>
      </c>
      <c r="M50" s="52">
        <f>N50+O50+V50+Z50+AB50</f>
        <v>0.414062</v>
      </c>
      <c r="N50" s="62">
        <v>0.414062</v>
      </c>
      <c r="O50" s="63">
        <v>0</v>
      </c>
      <c r="P50" s="54"/>
      <c r="Q50" s="64">
        <f>N50+O50</f>
        <v>0.414062</v>
      </c>
      <c r="R50" s="52">
        <v>0</v>
      </c>
      <c r="S50" s="54"/>
      <c r="T50" s="54"/>
      <c r="U50" s="62">
        <f>R50</f>
        <v>0</v>
      </c>
      <c r="V50" s="52">
        <v>0</v>
      </c>
      <c r="W50" s="52">
        <v>0</v>
      </c>
      <c r="X50" s="54"/>
      <c r="Y50" s="52">
        <v>0</v>
      </c>
      <c r="Z50" s="52">
        <v>0</v>
      </c>
      <c r="AA50" s="54"/>
      <c r="AB50" s="52">
        <v>0</v>
      </c>
      <c r="AC50" s="52">
        <v>0</v>
      </c>
      <c r="AD50" s="54"/>
      <c r="AE50" s="54"/>
      <c r="AF50" s="65"/>
      <c r="AG50" s="36"/>
    </row>
    <row r="51" spans="1:33">
      <c r="A51" s="58" t="s">
        <v>94</v>
      </c>
      <c r="B51" s="89">
        <v>929042877</v>
      </c>
      <c r="C51" s="89" t="s">
        <v>95</v>
      </c>
      <c r="D51" s="60"/>
      <c r="E51" s="60"/>
      <c r="F51" s="60"/>
      <c r="G51" s="94">
        <v>41442</v>
      </c>
      <c r="H51" s="94">
        <v>41438</v>
      </c>
      <c r="I51" s="94">
        <v>41456</v>
      </c>
      <c r="J51" s="62">
        <f>K51+L51+M51</f>
        <v>0.414063</v>
      </c>
      <c r="K51" s="52">
        <v>0</v>
      </c>
      <c r="L51" s="52">
        <v>0</v>
      </c>
      <c r="M51" s="52">
        <f>N51+O51+V51+Z51+AB51</f>
        <v>0.414063</v>
      </c>
      <c r="N51" s="62">
        <v>0.414063</v>
      </c>
      <c r="O51" s="63">
        <v>0</v>
      </c>
      <c r="P51" s="54"/>
      <c r="Q51" s="64">
        <f>N51+O51</f>
        <v>0.414063</v>
      </c>
      <c r="R51" s="52">
        <v>0</v>
      </c>
      <c r="S51" s="54"/>
      <c r="T51" s="54"/>
      <c r="U51" s="62">
        <f>R51</f>
        <v>0</v>
      </c>
      <c r="V51" s="52">
        <v>0</v>
      </c>
      <c r="W51" s="52">
        <v>0</v>
      </c>
      <c r="X51" s="54"/>
      <c r="Y51" s="52">
        <v>0</v>
      </c>
      <c r="Z51" s="52">
        <v>0</v>
      </c>
      <c r="AA51" s="54"/>
      <c r="AB51" s="52">
        <v>0</v>
      </c>
      <c r="AC51" s="52">
        <v>0</v>
      </c>
      <c r="AD51" s="54"/>
      <c r="AE51" s="54"/>
      <c r="AF51" s="65"/>
      <c r="AG51" s="36"/>
    </row>
    <row r="52" spans="1:33">
      <c r="A52" s="58" t="s">
        <v>94</v>
      </c>
      <c r="B52" s="89">
        <v>929042877</v>
      </c>
      <c r="C52" s="89" t="s">
        <v>95</v>
      </c>
      <c r="D52" s="72"/>
      <c r="E52" s="72"/>
      <c r="F52" s="72"/>
      <c r="G52" s="94">
        <v>41533</v>
      </c>
      <c r="H52" s="94">
        <v>41529</v>
      </c>
      <c r="I52" s="94">
        <v>41548</v>
      </c>
      <c r="J52" s="62">
        <f>K52+L52+M52</f>
        <v>0.414062</v>
      </c>
      <c r="K52" s="52">
        <v>0</v>
      </c>
      <c r="L52" s="52">
        <v>0</v>
      </c>
      <c r="M52" s="52">
        <f>N52+O52+V52+Z52+AB52</f>
        <v>0.414062</v>
      </c>
      <c r="N52" s="62">
        <v>0.414062</v>
      </c>
      <c r="O52" s="66">
        <v>0</v>
      </c>
      <c r="P52" s="67"/>
      <c r="Q52" s="64">
        <f>N52+O52</f>
        <v>0.414062</v>
      </c>
      <c r="R52" s="52">
        <v>0</v>
      </c>
      <c r="S52" s="67"/>
      <c r="T52" s="67"/>
      <c r="U52" s="62">
        <f>R52</f>
        <v>0</v>
      </c>
      <c r="V52" s="52">
        <v>0</v>
      </c>
      <c r="W52" s="52">
        <v>0</v>
      </c>
      <c r="X52" s="67"/>
      <c r="Y52" s="52">
        <v>0</v>
      </c>
      <c r="Z52" s="52">
        <v>0</v>
      </c>
      <c r="AA52" s="67"/>
      <c r="AB52" s="52">
        <v>0</v>
      </c>
      <c r="AC52" s="52">
        <v>0</v>
      </c>
      <c r="AD52" s="67"/>
      <c r="AE52" s="67"/>
      <c r="AF52" s="69"/>
      <c r="AG52" s="36"/>
    </row>
    <row r="53" spans="1:33">
      <c r="A53" s="58" t="s">
        <v>94</v>
      </c>
      <c r="B53" s="89">
        <v>929042877</v>
      </c>
      <c r="C53" s="89" t="s">
        <v>95</v>
      </c>
      <c r="D53" s="72"/>
      <c r="E53" s="72"/>
      <c r="F53" s="72"/>
      <c r="G53" s="95">
        <v>41624</v>
      </c>
      <c r="H53" s="95">
        <v>41620</v>
      </c>
      <c r="I53" s="95">
        <v>41641</v>
      </c>
      <c r="J53" s="62">
        <f>K53+L53+M53</f>
        <v>0.414063</v>
      </c>
      <c r="K53" s="52">
        <v>0</v>
      </c>
      <c r="L53" s="52">
        <v>0</v>
      </c>
      <c r="M53" s="52">
        <f>N53+O53+V53+Z53+AB53</f>
        <v>0.414063</v>
      </c>
      <c r="N53" s="62">
        <v>0.414063</v>
      </c>
      <c r="O53" s="66">
        <v>0</v>
      </c>
      <c r="P53" s="67"/>
      <c r="Q53" s="64">
        <f>N53+O53</f>
        <v>0.414063</v>
      </c>
      <c r="R53" s="52">
        <v>0</v>
      </c>
      <c r="S53" s="67"/>
      <c r="T53" s="67"/>
      <c r="U53" s="62">
        <f>R53</f>
        <v>0</v>
      </c>
      <c r="V53" s="52">
        <v>0</v>
      </c>
      <c r="W53" s="52">
        <v>0</v>
      </c>
      <c r="X53" s="67"/>
      <c r="Y53" s="52">
        <v>0</v>
      </c>
      <c r="Z53" s="52">
        <v>0</v>
      </c>
      <c r="AA53" s="67"/>
      <c r="AB53" s="52">
        <v>0</v>
      </c>
      <c r="AC53" s="52">
        <v>0</v>
      </c>
      <c r="AD53" s="67"/>
      <c r="AE53" s="67"/>
      <c r="AF53" s="69"/>
      <c r="AG53" s="36"/>
    </row>
    <row r="54" spans="1:33">
      <c r="A54" s="82" t="str">
        <f>IF(COUNTA(M50:M53)=0,"",IF(COUNTA(F50:F53)=0,IF(COUNTA(D50:D53)=0,"Totals - Final","Totals - Estimated"),"Totals - Corrected"))</f>
        <v>Totals - Final</v>
      </c>
      <c r="B54" s="85">
        <f>IF(ISNA(INDEX(B50:B53,MAX(MATCH(REPT("z",255),B50:B53)))),"",INDEX(B50:B53,MAX(MATCH(REPT("z",255),B50:B53))))</f>
        <v>929042877</v>
      </c>
      <c r="C54" s="85" t="str">
        <f>IF(ISNA(INDEX(C50:C53,MAX(MATCH(REPT("z",255),C50:C53)))),"",INDEX(C50:C53,MAX(MATCH(REPT("z",255),C50:C53))))</f>
        <v>VNO-PI</v>
      </c>
      <c r="D54" s="85" t="str">
        <f>IF(ISNA(INDEX(A50:A53,MAX(MATCH(REPT("z",255),A50:A53)))),"",INDEX(A50:A53,MAX(MATCH(REPT("z",255),A50:A53))))</f>
        <v>Series I Preferred</v>
      </c>
      <c r="E54" s="83"/>
      <c r="F54" s="83"/>
      <c r="G54" s="84"/>
      <c r="H54" s="84"/>
      <c r="I54" s="84"/>
      <c r="J54" s="74">
        <f>SUM(IF(NOT(ISBLANK($B49:$B53)),J49:J53,""))</f>
        <v>0.414063</v>
      </c>
      <c r="K54" s="74">
        <f>SUM(IF(NOT(ISBLANK($B49:$B53)),K49:K53,""))</f>
        <v>0</v>
      </c>
      <c r="L54" s="74">
        <f>SUM(IF(NOT(ISBLANK($B49:$B53)),L49:L53,""))</f>
        <v>0</v>
      </c>
      <c r="M54" s="74">
        <f>SUM(IF(NOT(ISBLANK($B49:$B53)),M49:M53,""))</f>
        <v>0.414063</v>
      </c>
      <c r="N54" s="74">
        <f>SUM(IF(NOT(ISBLANK($B49:$B53)),N49:N53,""))</f>
        <v>0.414063</v>
      </c>
      <c r="O54" s="74">
        <f>SUM(IF(NOT(ISBLANK($B49:$B53)),O49:O53,""))</f>
        <v>0</v>
      </c>
      <c r="P54" s="75"/>
      <c r="Q54" s="74">
        <f>SUM(IF(NOT(ISBLANK($B49:$B53)),Q49:Q53,""))</f>
        <v>0.414063</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t="s">
        <v>96</v>
      </c>
      <c r="B56" s="89">
        <v>929042869</v>
      </c>
      <c r="C56" s="89" t="s">
        <v>97</v>
      </c>
      <c r="D56" s="60"/>
      <c r="E56" s="60"/>
      <c r="F56" s="60"/>
      <c r="G56" s="94">
        <v>41348</v>
      </c>
      <c r="H56" s="94">
        <v>41346</v>
      </c>
      <c r="I56" s="94">
        <v>41365</v>
      </c>
      <c r="J56" s="62">
        <f>K56+L56+M56</f>
        <v>0.429687</v>
      </c>
      <c r="K56" s="52">
        <v>0</v>
      </c>
      <c r="L56" s="52">
        <v>0</v>
      </c>
      <c r="M56" s="52">
        <f>N56+O56+V56+Z56+AB56</f>
        <v>0.429687</v>
      </c>
      <c r="N56" s="62">
        <v>0.429687</v>
      </c>
      <c r="O56" s="63">
        <v>0</v>
      </c>
      <c r="P56" s="54"/>
      <c r="Q56" s="64">
        <f>N56+O56</f>
        <v>0.429687</v>
      </c>
      <c r="R56" s="52">
        <v>0</v>
      </c>
      <c r="S56" s="54"/>
      <c r="T56" s="54"/>
      <c r="U56" s="62">
        <f>R56</f>
        <v>0</v>
      </c>
      <c r="V56" s="52">
        <v>0</v>
      </c>
      <c r="W56" s="52">
        <v>0</v>
      </c>
      <c r="X56" s="54"/>
      <c r="Y56" s="52">
        <v>0</v>
      </c>
      <c r="Z56" s="52">
        <v>0</v>
      </c>
      <c r="AA56" s="54"/>
      <c r="AB56" s="52">
        <v>0</v>
      </c>
      <c r="AC56" s="52">
        <v>0</v>
      </c>
      <c r="AD56" s="54"/>
      <c r="AE56" s="54"/>
      <c r="AF56" s="65"/>
      <c r="AG56" s="36"/>
    </row>
    <row r="57" spans="1:33">
      <c r="A57" s="58" t="s">
        <v>96</v>
      </c>
      <c r="B57" s="89">
        <v>929042869</v>
      </c>
      <c r="C57" s="89" t="s">
        <v>97</v>
      </c>
      <c r="D57" s="60"/>
      <c r="E57" s="60"/>
      <c r="F57" s="60"/>
      <c r="G57" s="94">
        <v>41442</v>
      </c>
      <c r="H57" s="94">
        <v>41438</v>
      </c>
      <c r="I57" s="94">
        <v>41456</v>
      </c>
      <c r="J57" s="62">
        <f>K57+L57+M57</f>
        <v>0.429688</v>
      </c>
      <c r="K57" s="52">
        <v>0</v>
      </c>
      <c r="L57" s="52">
        <v>0</v>
      </c>
      <c r="M57" s="52">
        <f>N57+O57+V57+Z57+AB57</f>
        <v>0.429688</v>
      </c>
      <c r="N57" s="62">
        <v>0.429688</v>
      </c>
      <c r="O57" s="63">
        <v>0</v>
      </c>
      <c r="P57" s="54"/>
      <c r="Q57" s="64">
        <f>N57+O57</f>
        <v>0.429688</v>
      </c>
      <c r="R57" s="52">
        <v>0</v>
      </c>
      <c r="S57" s="54"/>
      <c r="T57" s="54"/>
      <c r="U57" s="62">
        <f>R57</f>
        <v>0</v>
      </c>
      <c r="V57" s="52">
        <v>0</v>
      </c>
      <c r="W57" s="52">
        <v>0</v>
      </c>
      <c r="X57" s="54"/>
      <c r="Y57" s="52">
        <v>0</v>
      </c>
      <c r="Z57" s="52">
        <v>0</v>
      </c>
      <c r="AA57" s="54"/>
      <c r="AB57" s="52">
        <v>0</v>
      </c>
      <c r="AC57" s="52">
        <v>0</v>
      </c>
      <c r="AD57" s="54"/>
      <c r="AE57" s="54"/>
      <c r="AF57" s="65"/>
      <c r="AG57" s="36"/>
    </row>
    <row r="58" spans="1:33">
      <c r="A58" s="58" t="s">
        <v>96</v>
      </c>
      <c r="B58" s="89">
        <v>929042869</v>
      </c>
      <c r="C58" s="89" t="s">
        <v>97</v>
      </c>
      <c r="D58" s="72"/>
      <c r="E58" s="72"/>
      <c r="F58" s="72"/>
      <c r="G58" s="94">
        <v>41533</v>
      </c>
      <c r="H58" s="94">
        <v>41529</v>
      </c>
      <c r="I58" s="94">
        <v>41548</v>
      </c>
      <c r="J58" s="62">
        <f>K58+L58+M58</f>
        <v>0.429687</v>
      </c>
      <c r="K58" s="52">
        <v>0</v>
      </c>
      <c r="L58" s="52">
        <v>0</v>
      </c>
      <c r="M58" s="52">
        <f>N58+O58+V58+Z58+AB58</f>
        <v>0.429687</v>
      </c>
      <c r="N58" s="62">
        <v>0.429687</v>
      </c>
      <c r="O58" s="66">
        <v>0</v>
      </c>
      <c r="P58" s="67"/>
      <c r="Q58" s="64">
        <f>N58+O58</f>
        <v>0.429687</v>
      </c>
      <c r="R58" s="52">
        <v>0</v>
      </c>
      <c r="S58" s="67"/>
      <c r="T58" s="67"/>
      <c r="U58" s="62">
        <f>R58</f>
        <v>0</v>
      </c>
      <c r="V58" s="52">
        <v>0</v>
      </c>
      <c r="W58" s="52">
        <v>0</v>
      </c>
      <c r="X58" s="67"/>
      <c r="Y58" s="52">
        <v>0</v>
      </c>
      <c r="Z58" s="52">
        <v>0</v>
      </c>
      <c r="AA58" s="67"/>
      <c r="AB58" s="52">
        <v>0</v>
      </c>
      <c r="AC58" s="52">
        <v>0</v>
      </c>
      <c r="AD58" s="67"/>
      <c r="AE58" s="67"/>
      <c r="AF58" s="69"/>
      <c r="AG58" s="36"/>
    </row>
    <row r="59" spans="1:33">
      <c r="A59" s="58" t="s">
        <v>96</v>
      </c>
      <c r="B59" s="89">
        <v>929042869</v>
      </c>
      <c r="C59" s="89" t="s">
        <v>97</v>
      </c>
      <c r="D59" s="72"/>
      <c r="E59" s="72"/>
      <c r="F59" s="72"/>
      <c r="G59" s="95">
        <v>41624</v>
      </c>
      <c r="H59" s="95">
        <v>41620</v>
      </c>
      <c r="I59" s="95">
        <v>41641</v>
      </c>
      <c r="J59" s="62">
        <f>K59+L59+M59</f>
        <v>0.429688</v>
      </c>
      <c r="K59" s="52">
        <v>0</v>
      </c>
      <c r="L59" s="52">
        <v>0</v>
      </c>
      <c r="M59" s="52">
        <f>N59+O59+V59+Z59+AB59</f>
        <v>0.429688</v>
      </c>
      <c r="N59" s="62">
        <v>0.429688</v>
      </c>
      <c r="O59" s="66">
        <v>0</v>
      </c>
      <c r="P59" s="67"/>
      <c r="Q59" s="64">
        <f>N59+O59</f>
        <v>0.429688</v>
      </c>
      <c r="R59" s="52">
        <v>0</v>
      </c>
      <c r="S59" s="67"/>
      <c r="T59" s="67"/>
      <c r="U59" s="62">
        <f>R59</f>
        <v>0</v>
      </c>
      <c r="V59" s="52">
        <v>0</v>
      </c>
      <c r="W59" s="52">
        <v>0</v>
      </c>
      <c r="X59" s="67"/>
      <c r="Y59" s="52">
        <v>0</v>
      </c>
      <c r="Z59" s="52">
        <v>0</v>
      </c>
      <c r="AA59" s="67"/>
      <c r="AB59" s="52">
        <v>0</v>
      </c>
      <c r="AC59" s="52">
        <v>0</v>
      </c>
      <c r="AD59" s="67"/>
      <c r="AE59" s="67"/>
      <c r="AF59" s="69"/>
      <c r="AG59" s="36"/>
    </row>
    <row r="60" spans="1:33">
      <c r="A60" s="82" t="str">
        <f>IF(COUNTA(M56:M59)=0,"",IF(COUNTA(F56:F59)=0,IF(COUNTA(D56:D59)=0,"Totals - Final","Totals - Estimated"),"Totals - Corrected"))</f>
        <v>Totals - Final</v>
      </c>
      <c r="B60" s="85">
        <f>IF(ISNA(INDEX(B56:B59,MAX(MATCH(REPT("z",255),B56:B59)))),"",INDEX(B56:B59,MAX(MATCH(REPT("z",255),B56:B59))))</f>
        <v>929042869</v>
      </c>
      <c r="C60" s="85" t="str">
        <f>IF(ISNA(INDEX(C56:C59,MAX(MATCH(REPT("z",255),C56:C59)))),"",INDEX(C56:C59,MAX(MATCH(REPT("z",255),C56:C59))))</f>
        <v>VNO-PJ</v>
      </c>
      <c r="D60" s="85" t="str">
        <f>IF(ISNA(INDEX(A56:A59,MAX(MATCH(REPT("z",255),A56:A59)))),"",INDEX(A56:A59,MAX(MATCH(REPT("z",255),A56:A59))))</f>
        <v>Series J Preferred</v>
      </c>
      <c r="E60" s="83"/>
      <c r="F60" s="83"/>
      <c r="G60" s="84"/>
      <c r="H60" s="84"/>
      <c r="I60" s="84"/>
      <c r="J60" s="74">
        <f>SUM(IF(NOT(ISBLANK($B55:$B59)),J55:J59,""))</f>
        <v>0.429688</v>
      </c>
      <c r="K60" s="74">
        <f>SUM(IF(NOT(ISBLANK($B55:$B59)),K55:K59,""))</f>
        <v>0</v>
      </c>
      <c r="L60" s="74">
        <f>SUM(IF(NOT(ISBLANK($B55:$B59)),L55:L59,""))</f>
        <v>0</v>
      </c>
      <c r="M60" s="74">
        <f>SUM(IF(NOT(ISBLANK($B55:$B59)),M55:M59,""))</f>
        <v>0.429688</v>
      </c>
      <c r="N60" s="74">
        <f>SUM(IF(NOT(ISBLANK($B55:$B59)),N55:N59,""))</f>
        <v>0.429688</v>
      </c>
      <c r="O60" s="74">
        <f>SUM(IF(NOT(ISBLANK($B55:$B59)),O55:O59,""))</f>
        <v>0</v>
      </c>
      <c r="P60" s="75"/>
      <c r="Q60" s="74">
        <f>SUM(IF(NOT(ISBLANK($B55:$B59)),Q55:Q59,""))</f>
        <v>0.429688</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70" t="s">
        <v>98</v>
      </c>
      <c r="B62" s="92">
        <v>929042851</v>
      </c>
      <c r="C62" s="92" t="s">
        <v>99</v>
      </c>
      <c r="D62" s="60"/>
      <c r="E62" s="60"/>
      <c r="F62" s="60"/>
      <c r="G62" s="94">
        <v>41348</v>
      </c>
      <c r="H62" s="94">
        <v>41346</v>
      </c>
      <c r="I62" s="94">
        <v>41365</v>
      </c>
      <c r="J62" s="62">
        <f>K62+L62+M62</f>
        <v>0.35625</v>
      </c>
      <c r="K62" s="52">
        <v>0</v>
      </c>
      <c r="L62" s="52">
        <v>0</v>
      </c>
      <c r="M62" s="52">
        <f>N62+O62+V62+Z62+AB62</f>
        <v>0.35625</v>
      </c>
      <c r="N62" s="62">
        <v>0.35625</v>
      </c>
      <c r="O62" s="63">
        <v>0</v>
      </c>
      <c r="P62" s="54"/>
      <c r="Q62" s="64">
        <f>N62+O62</f>
        <v>0.35625</v>
      </c>
      <c r="R62" s="52">
        <v>0</v>
      </c>
      <c r="S62" s="54"/>
      <c r="T62" s="54"/>
      <c r="U62" s="62">
        <f>R62</f>
        <v>0</v>
      </c>
      <c r="V62" s="52">
        <v>0</v>
      </c>
      <c r="W62" s="52">
        <v>0</v>
      </c>
      <c r="X62" s="54"/>
      <c r="Y62" s="52">
        <v>0</v>
      </c>
      <c r="Z62" s="52">
        <v>0</v>
      </c>
      <c r="AA62" s="54"/>
      <c r="AB62" s="52">
        <v>0</v>
      </c>
      <c r="AC62" s="52">
        <v>0</v>
      </c>
      <c r="AD62" s="54"/>
      <c r="AE62" s="54"/>
      <c r="AF62" s="65"/>
      <c r="AG62" s="36"/>
    </row>
    <row r="63" spans="1:33">
      <c r="A63" s="70" t="s">
        <v>98</v>
      </c>
      <c r="B63" s="92">
        <v>929042851</v>
      </c>
      <c r="C63" s="92" t="s">
        <v>99</v>
      </c>
      <c r="D63" s="60"/>
      <c r="E63" s="60"/>
      <c r="F63" s="60"/>
      <c r="G63" s="94">
        <v>41442</v>
      </c>
      <c r="H63" s="94">
        <v>41438</v>
      </c>
      <c r="I63" s="94">
        <v>41456</v>
      </c>
      <c r="J63" s="62">
        <f>K63+L63+M63</f>
        <v>0.35625</v>
      </c>
      <c r="K63" s="52">
        <v>0</v>
      </c>
      <c r="L63" s="52">
        <v>0</v>
      </c>
      <c r="M63" s="52">
        <f>N63+O63+V63+Z63+AB63</f>
        <v>0.35625</v>
      </c>
      <c r="N63" s="62">
        <v>0.35625</v>
      </c>
      <c r="O63" s="63">
        <v>0</v>
      </c>
      <c r="P63" s="54"/>
      <c r="Q63" s="64">
        <f>N63+O63</f>
        <v>0.35625</v>
      </c>
      <c r="R63" s="52">
        <v>0</v>
      </c>
      <c r="S63" s="54"/>
      <c r="T63" s="54"/>
      <c r="U63" s="62">
        <f>R63</f>
        <v>0</v>
      </c>
      <c r="V63" s="52">
        <v>0</v>
      </c>
      <c r="W63" s="52">
        <v>0</v>
      </c>
      <c r="X63" s="54"/>
      <c r="Y63" s="52">
        <v>0</v>
      </c>
      <c r="Z63" s="52">
        <v>0</v>
      </c>
      <c r="AA63" s="54"/>
      <c r="AB63" s="52">
        <v>0</v>
      </c>
      <c r="AC63" s="52">
        <v>0</v>
      </c>
      <c r="AD63" s="54"/>
      <c r="AE63" s="54"/>
      <c r="AF63" s="65"/>
      <c r="AG63" s="36"/>
    </row>
    <row r="64" spans="1:33">
      <c r="A64" s="70" t="s">
        <v>98</v>
      </c>
      <c r="B64" s="92">
        <v>929042851</v>
      </c>
      <c r="C64" s="92" t="s">
        <v>99</v>
      </c>
      <c r="D64" s="72"/>
      <c r="E64" s="72"/>
      <c r="F64" s="72"/>
      <c r="G64" s="94">
        <v>41533</v>
      </c>
      <c r="H64" s="94">
        <v>41529</v>
      </c>
      <c r="I64" s="94">
        <v>41548</v>
      </c>
      <c r="J64" s="62">
        <f>K64+L64+M64</f>
        <v>0.35625</v>
      </c>
      <c r="K64" s="52">
        <v>0</v>
      </c>
      <c r="L64" s="52">
        <v>0</v>
      </c>
      <c r="M64" s="52">
        <f>N64+O64+V64+Z64+AB64</f>
        <v>0.35625</v>
      </c>
      <c r="N64" s="62">
        <v>0.35625</v>
      </c>
      <c r="O64" s="66">
        <v>0</v>
      </c>
      <c r="P64" s="67"/>
      <c r="Q64" s="64">
        <f>N64+O64</f>
        <v>0.35625</v>
      </c>
      <c r="R64" s="52">
        <v>0</v>
      </c>
      <c r="S64" s="67"/>
      <c r="T64" s="67"/>
      <c r="U64" s="62">
        <f>R64</f>
        <v>0</v>
      </c>
      <c r="V64" s="52">
        <v>0</v>
      </c>
      <c r="W64" s="52">
        <v>0</v>
      </c>
      <c r="X64" s="67"/>
      <c r="Y64" s="52">
        <v>0</v>
      </c>
      <c r="Z64" s="52">
        <v>0</v>
      </c>
      <c r="AA64" s="67"/>
      <c r="AB64" s="52">
        <v>0</v>
      </c>
      <c r="AC64" s="52">
        <v>0</v>
      </c>
      <c r="AD64" s="67"/>
      <c r="AE64" s="67"/>
      <c r="AF64" s="69"/>
      <c r="AG64" s="36"/>
    </row>
    <row r="65" spans="1:33">
      <c r="A65" s="70" t="s">
        <v>98</v>
      </c>
      <c r="B65" s="92">
        <v>929042851</v>
      </c>
      <c r="C65" s="92" t="s">
        <v>99</v>
      </c>
      <c r="D65" s="72"/>
      <c r="E65" s="72"/>
      <c r="F65" s="72"/>
      <c r="G65" s="95">
        <v>41624</v>
      </c>
      <c r="H65" s="95">
        <v>41620</v>
      </c>
      <c r="I65" s="95">
        <v>41641</v>
      </c>
      <c r="J65" s="62">
        <f>K65+L65+M65</f>
        <v>0.35625</v>
      </c>
      <c r="K65" s="52">
        <v>0</v>
      </c>
      <c r="L65" s="52">
        <v>0</v>
      </c>
      <c r="M65" s="52">
        <f>N65+O65+V65+Z65+AB65</f>
        <v>0.35625</v>
      </c>
      <c r="N65" s="62">
        <v>0.35625</v>
      </c>
      <c r="O65" s="66">
        <v>0</v>
      </c>
      <c r="P65" s="67"/>
      <c r="Q65" s="64">
        <f>N65+O65</f>
        <v>0.35625</v>
      </c>
      <c r="R65" s="52">
        <v>0</v>
      </c>
      <c r="S65" s="67"/>
      <c r="T65" s="67"/>
      <c r="U65" s="62">
        <f>R65</f>
        <v>0</v>
      </c>
      <c r="V65" s="52">
        <v>0</v>
      </c>
      <c r="W65" s="52">
        <v>0</v>
      </c>
      <c r="X65" s="67"/>
      <c r="Y65" s="52">
        <v>0</v>
      </c>
      <c r="Z65" s="52">
        <v>0</v>
      </c>
      <c r="AA65" s="67"/>
      <c r="AB65" s="52">
        <v>0</v>
      </c>
      <c r="AC65" s="52">
        <v>0</v>
      </c>
      <c r="AD65" s="67"/>
      <c r="AE65" s="67"/>
      <c r="AF65" s="69"/>
      <c r="AG65" s="36"/>
    </row>
    <row r="66" spans="1:33">
      <c r="A66" s="82" t="str">
        <f>IF(COUNTA(M62:M65)=0,"",IF(COUNTA(F62:F65)=0,IF(COUNTA(D62:D65)=0,"Totals - Final","Totals - Estimated"),"Totals - Corrected"))</f>
        <v>Totals - Final</v>
      </c>
      <c r="B66" s="85">
        <f>IF(ISNA(INDEX(B62:B65,MAX(MATCH(REPT("z",255),B62:B65)))),"",INDEX(B62:B65,MAX(MATCH(REPT("z",255),B62:B65))))</f>
        <v>929042851</v>
      </c>
      <c r="C66" s="85" t="str">
        <f>IF(ISNA(INDEX(C62:C65,MAX(MATCH(REPT("z",255),C62:C65)))),"",INDEX(C62:C65,MAX(MATCH(REPT("z",255),C62:C65))))</f>
        <v>VNO-PK</v>
      </c>
      <c r="D66" s="85" t="str">
        <f>IF(ISNA(INDEX(A62:A65,MAX(MATCH(REPT("z",255),A62:A65)))),"",INDEX(A62:A65,MAX(MATCH(REPT("z",255),A62:A65))))</f>
        <v>Series K Preferred</v>
      </c>
      <c r="E66" s="83"/>
      <c r="F66" s="83"/>
      <c r="G66" s="84"/>
      <c r="H66" s="84"/>
      <c r="I66" s="84"/>
      <c r="J66" s="74">
        <f>SUM(IF(NOT(ISBLANK($B61:$B65)),J61:J65,""))</f>
        <v>0.35625</v>
      </c>
      <c r="K66" s="74">
        <f>SUM(IF(NOT(ISBLANK($B61:$B65)),K61:K65,""))</f>
        <v>0</v>
      </c>
      <c r="L66" s="74">
        <f>SUM(IF(NOT(ISBLANK($B61:$B65)),L61:L65,""))</f>
        <v>0</v>
      </c>
      <c r="M66" s="74">
        <f>SUM(IF(NOT(ISBLANK($B61:$B65)),M61:M65,""))</f>
        <v>0.35625</v>
      </c>
      <c r="N66" s="74">
        <f>SUM(IF(NOT(ISBLANK($B61:$B65)),N61:N65,""))</f>
        <v>0.35625</v>
      </c>
      <c r="O66" s="74">
        <f>SUM(IF(NOT(ISBLANK($B61:$B65)),O61:O65,""))</f>
        <v>0</v>
      </c>
      <c r="P66" s="75"/>
      <c r="Q66" s="74">
        <f>SUM(IF(NOT(ISBLANK($B61:$B65)),Q61:Q65,""))</f>
        <v>0.35625</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70" t="s">
        <v>100</v>
      </c>
      <c r="B68" s="93">
        <v>929042844</v>
      </c>
      <c r="C68" s="92" t="s">
        <v>101</v>
      </c>
      <c r="D68" s="60"/>
      <c r="E68" s="60"/>
      <c r="F68" s="60"/>
      <c r="G68" s="94">
        <v>41348</v>
      </c>
      <c r="H68" s="94">
        <v>41346</v>
      </c>
      <c r="I68" s="94">
        <v>41365</v>
      </c>
      <c r="J68" s="62">
        <f>K68+L68+M68</f>
        <v>0.2475</v>
      </c>
      <c r="K68" s="52">
        <v>0</v>
      </c>
      <c r="L68" s="52">
        <v>0</v>
      </c>
      <c r="M68" s="52">
        <f>N68+O68+V68+Z68+AB68</f>
        <v>0.2475</v>
      </c>
      <c r="N68" s="62">
        <v>0.2475</v>
      </c>
      <c r="O68" s="63">
        <v>0</v>
      </c>
      <c r="P68" s="54"/>
      <c r="Q68" s="64">
        <f>N68+O68</f>
        <v>0.2475</v>
      </c>
      <c r="R68" s="52">
        <v>0</v>
      </c>
      <c r="S68" s="54"/>
      <c r="T68" s="54"/>
      <c r="U68" s="62">
        <f>R68</f>
        <v>0</v>
      </c>
      <c r="V68" s="52">
        <v>0</v>
      </c>
      <c r="W68" s="52">
        <v>0</v>
      </c>
      <c r="X68" s="54"/>
      <c r="Y68" s="52">
        <v>0</v>
      </c>
      <c r="Z68" s="52">
        <v>0</v>
      </c>
      <c r="AA68" s="54"/>
      <c r="AB68" s="52">
        <v>0</v>
      </c>
      <c r="AC68" s="52">
        <v>0</v>
      </c>
      <c r="AD68" s="54"/>
      <c r="AE68" s="54"/>
      <c r="AF68" s="65"/>
      <c r="AG68" s="36"/>
    </row>
    <row r="69" spans="1:33">
      <c r="A69" s="70" t="s">
        <v>100</v>
      </c>
      <c r="B69" s="93">
        <v>929042844</v>
      </c>
      <c r="C69" s="92" t="s">
        <v>101</v>
      </c>
      <c r="D69" s="60"/>
      <c r="E69" s="60"/>
      <c r="F69" s="60"/>
      <c r="G69" s="94">
        <v>41442</v>
      </c>
      <c r="H69" s="94">
        <v>41438</v>
      </c>
      <c r="I69" s="94">
        <v>41456</v>
      </c>
      <c r="J69" s="62">
        <f>K69+L69+M69</f>
        <v>0.3375</v>
      </c>
      <c r="K69" s="52">
        <v>0</v>
      </c>
      <c r="L69" s="52">
        <v>0</v>
      </c>
      <c r="M69" s="52">
        <f>N69+O69+V69+Z69+AB69</f>
        <v>0.3375</v>
      </c>
      <c r="N69" s="62">
        <v>0.3375</v>
      </c>
      <c r="O69" s="63">
        <v>0</v>
      </c>
      <c r="P69" s="54"/>
      <c r="Q69" s="64">
        <f>N69+O69</f>
        <v>0.3375</v>
      </c>
      <c r="R69" s="52">
        <v>0</v>
      </c>
      <c r="S69" s="54"/>
      <c r="T69" s="54"/>
      <c r="U69" s="62">
        <f>R69</f>
        <v>0</v>
      </c>
      <c r="V69" s="52">
        <v>0</v>
      </c>
      <c r="W69" s="52">
        <v>0</v>
      </c>
      <c r="X69" s="54"/>
      <c r="Y69" s="52">
        <v>0</v>
      </c>
      <c r="Z69" s="52">
        <v>0</v>
      </c>
      <c r="AA69" s="54"/>
      <c r="AB69" s="52">
        <v>0</v>
      </c>
      <c r="AC69" s="52">
        <v>0</v>
      </c>
      <c r="AD69" s="54"/>
      <c r="AE69" s="54"/>
      <c r="AF69" s="65"/>
      <c r="AG69" s="36"/>
    </row>
    <row r="70" spans="1:33">
      <c r="A70" s="70" t="s">
        <v>100</v>
      </c>
      <c r="B70" s="93">
        <v>929042844</v>
      </c>
      <c r="C70" s="92" t="s">
        <v>101</v>
      </c>
      <c r="D70" s="72"/>
      <c r="E70" s="72"/>
      <c r="F70" s="72"/>
      <c r="G70" s="94">
        <v>41533</v>
      </c>
      <c r="H70" s="94">
        <v>41529</v>
      </c>
      <c r="I70" s="94">
        <v>41548</v>
      </c>
      <c r="J70" s="62">
        <f>K70+L70+M70</f>
        <v>0.3375</v>
      </c>
      <c r="K70" s="52">
        <v>0</v>
      </c>
      <c r="L70" s="52">
        <v>0</v>
      </c>
      <c r="M70" s="52">
        <f>N70+O70+V70+Z70+AB70</f>
        <v>0.3375</v>
      </c>
      <c r="N70" s="62">
        <v>0.3375</v>
      </c>
      <c r="O70" s="66">
        <v>0</v>
      </c>
      <c r="P70" s="67"/>
      <c r="Q70" s="64">
        <f>N70+O70</f>
        <v>0.3375</v>
      </c>
      <c r="R70" s="52">
        <v>0</v>
      </c>
      <c r="S70" s="67"/>
      <c r="T70" s="67"/>
      <c r="U70" s="62">
        <f>R70</f>
        <v>0</v>
      </c>
      <c r="V70" s="52">
        <v>0</v>
      </c>
      <c r="W70" s="52">
        <v>0</v>
      </c>
      <c r="X70" s="67"/>
      <c r="Y70" s="52">
        <v>0</v>
      </c>
      <c r="Z70" s="52">
        <v>0</v>
      </c>
      <c r="AA70" s="67"/>
      <c r="AB70" s="52">
        <v>0</v>
      </c>
      <c r="AC70" s="52">
        <v>0</v>
      </c>
      <c r="AD70" s="67"/>
      <c r="AE70" s="67"/>
      <c r="AF70" s="69"/>
      <c r="AG70" s="36"/>
    </row>
    <row r="71" spans="1:33">
      <c r="A71" s="70" t="s">
        <v>100</v>
      </c>
      <c r="B71" s="93">
        <v>929042844</v>
      </c>
      <c r="C71" s="92" t="s">
        <v>101</v>
      </c>
      <c r="D71" s="72"/>
      <c r="E71" s="72"/>
      <c r="F71" s="72"/>
      <c r="G71" s="95">
        <v>41624</v>
      </c>
      <c r="H71" s="95">
        <v>41620</v>
      </c>
      <c r="I71" s="95">
        <v>41641</v>
      </c>
      <c r="J71" s="62">
        <f>K71+L71+M71</f>
        <v>0.3375</v>
      </c>
      <c r="K71" s="52">
        <v>0</v>
      </c>
      <c r="L71" s="52">
        <v>0</v>
      </c>
      <c r="M71" s="52">
        <f>N71+O71+V71+Z71+AB71</f>
        <v>0.3375</v>
      </c>
      <c r="N71" s="62">
        <v>0.3375</v>
      </c>
      <c r="O71" s="66">
        <v>0</v>
      </c>
      <c r="P71" s="67"/>
      <c r="Q71" s="64">
        <f>N71+O71</f>
        <v>0.3375</v>
      </c>
      <c r="R71" s="52">
        <v>0</v>
      </c>
      <c r="S71" s="67"/>
      <c r="T71" s="67"/>
      <c r="U71" s="62">
        <f>R71</f>
        <v>0</v>
      </c>
      <c r="V71" s="52">
        <v>0</v>
      </c>
      <c r="W71" s="52">
        <v>0</v>
      </c>
      <c r="X71" s="67"/>
      <c r="Y71" s="52">
        <v>0</v>
      </c>
      <c r="Z71" s="52">
        <v>0</v>
      </c>
      <c r="AA71" s="67"/>
      <c r="AB71" s="52">
        <v>0</v>
      </c>
      <c r="AC71" s="52">
        <v>0</v>
      </c>
      <c r="AD71" s="67"/>
      <c r="AE71" s="67"/>
      <c r="AF71" s="69"/>
      <c r="AG71" s="36"/>
    </row>
    <row r="72" spans="1:33">
      <c r="A72" s="82" t="str">
        <f>IF(COUNTA(M68:M71)=0,"",IF(COUNTA(F68:F71)=0,IF(COUNTA(D68:D71)=0,"Totals - Final","Totals - Estimated"),"Totals - Corrected"))</f>
        <v>Totals - Final</v>
      </c>
      <c r="B72" s="85">
        <f>IF(ISNA(INDEX(B68:B71,MAX(MATCH(REPT("z",255),B68:B71)))),"",INDEX(B68:B71,MAX(MATCH(REPT("z",255),B68:B71))))</f>
        <v>929042844</v>
      </c>
      <c r="C72" s="85" t="str">
        <f>IF(ISNA(INDEX(C68:C71,MAX(MATCH(REPT("z",255),C68:C71)))),"",INDEX(C68:C71,MAX(MATCH(REPT("z",255),C68:C71))))</f>
        <v>VNO-PL</v>
      </c>
      <c r="D72" s="85" t="str">
        <f>IF(ISNA(INDEX(A68:A71,MAX(MATCH(REPT("z",255),A68:A71)))),"",INDEX(A68:A71,MAX(MATCH(REPT("z",255),A68:A71))))</f>
        <v>Series L Preferred</v>
      </c>
      <c r="E72" s="83"/>
      <c r="F72" s="83"/>
      <c r="G72" s="84"/>
      <c r="H72" s="84"/>
      <c r="I72" s="84"/>
      <c r="J72" s="74">
        <f>SUM(IF(NOT(ISBLANK($B67:$B71)),J67:J71,""))</f>
        <v>0.3375</v>
      </c>
      <c r="K72" s="74">
        <f>SUM(IF(NOT(ISBLANK($B67:$B71)),K67:K71,""))</f>
        <v>0</v>
      </c>
      <c r="L72" s="74">
        <f>SUM(IF(NOT(ISBLANK($B67:$B71)),L67:L71,""))</f>
        <v>0</v>
      </c>
      <c r="M72" s="74">
        <f>SUM(IF(NOT(ISBLANK($B67:$B71)),M67:M71,""))</f>
        <v>0.3375</v>
      </c>
      <c r="N72" s="74">
        <f>SUM(IF(NOT(ISBLANK($B67:$B71)),N67:N71,""))</f>
        <v>0.3375</v>
      </c>
      <c r="O72" s="74">
        <f>SUM(IF(NOT(ISBLANK($B67:$B71)),O67:O71,""))</f>
        <v>0</v>
      </c>
      <c r="P72" s="75"/>
      <c r="Q72" s="74">
        <f>SUM(IF(NOT(ISBLANK($B67:$B71)),Q67:Q71,""))</f>
        <v>0.3375</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horizontalCentered="true"/>
  <pageMargins left="0" right="0" top="0.5" bottom="0.5" header="0.5" footer="0.5"/>
  <pageSetup paperSize="5" orientation="landscape" scale="43"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Baglieri, Holly</cp:lastModifiedBy>
  <dcterms:created xsi:type="dcterms:W3CDTF">2012-11-27T09:14:45-05:00</dcterms:created>
  <dcterms:modified xsi:type="dcterms:W3CDTF">2014-01-16T16:51:43-05:00</dcterms:modified>
  <dc:title/>
  <dc:description/>
  <dc:subject/>
  <cp:keywords/>
  <cp:category/>
</cp:coreProperties>
</file>